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90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Rekapitulace!$G$30</definedName>
    <definedName name="Dodavka0">Položky!#REF!</definedName>
    <definedName name="HSV">Rekapitulace!$E$30</definedName>
    <definedName name="HSV0">Položky!#REF!</definedName>
    <definedName name="HZS">Rekapitulace!$I$30</definedName>
    <definedName name="HZS0">Položky!#REF!</definedName>
    <definedName name="JKSO">'Krycí list'!$G$2</definedName>
    <definedName name="MJ">'Krycí list'!$G$5</definedName>
    <definedName name="Mont">Rekapitulace!$H$30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Položky!$A$1:$G$211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Rekapitulace!$F$30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/>
  <c r="D15"/>
  <c r="BE210" i="3"/>
  <c r="BD210"/>
  <c r="BC210"/>
  <c r="BB210"/>
  <c r="G210"/>
  <c r="BA210" s="1"/>
  <c r="BE209"/>
  <c r="BD209"/>
  <c r="BC209"/>
  <c r="BB209"/>
  <c r="G209"/>
  <c r="BA209" s="1"/>
  <c r="BE208"/>
  <c r="BD208"/>
  <c r="BC208"/>
  <c r="BB208"/>
  <c r="G208"/>
  <c r="BA208" s="1"/>
  <c r="BE207"/>
  <c r="BD207"/>
  <c r="BC207"/>
  <c r="BB207"/>
  <c r="G207"/>
  <c r="BA207" s="1"/>
  <c r="BE206"/>
  <c r="BD206"/>
  <c r="BC206"/>
  <c r="BB206"/>
  <c r="G206"/>
  <c r="BE205"/>
  <c r="BD205"/>
  <c r="BC205"/>
  <c r="BC211" s="1"/>
  <c r="G29" i="2" s="1"/>
  <c r="BB205" i="3"/>
  <c r="G205"/>
  <c r="BA205" s="1"/>
  <c r="B29" i="2"/>
  <c r="A29"/>
  <c r="C211" i="3"/>
  <c r="BE202"/>
  <c r="BD202"/>
  <c r="BC202"/>
  <c r="BB202"/>
  <c r="BA202"/>
  <c r="G202"/>
  <c r="BE201"/>
  <c r="BD201"/>
  <c r="BC201"/>
  <c r="BA201"/>
  <c r="G201"/>
  <c r="BB201" s="1"/>
  <c r="BE195"/>
  <c r="BD195"/>
  <c r="BC195"/>
  <c r="BA195"/>
  <c r="G195"/>
  <c r="BB195" s="1"/>
  <c r="BE194"/>
  <c r="BD194"/>
  <c r="BC194"/>
  <c r="BA194"/>
  <c r="BA203" s="1"/>
  <c r="E28" i="2" s="1"/>
  <c r="G194" i="3"/>
  <c r="B28" i="2"/>
  <c r="A28"/>
  <c r="BE203" i="3"/>
  <c r="I28" i="2" s="1"/>
  <c r="C203" i="3"/>
  <c r="BE190"/>
  <c r="BD190"/>
  <c r="BD192" s="1"/>
  <c r="H27" i="2" s="1"/>
  <c r="BC190" i="3"/>
  <c r="BA190"/>
  <c r="G190"/>
  <c r="BE188"/>
  <c r="BD188"/>
  <c r="BC188"/>
  <c r="BC192" s="1"/>
  <c r="G27" i="2" s="1"/>
  <c r="BB188" i="3"/>
  <c r="BA188"/>
  <c r="G188"/>
  <c r="B27" i="2"/>
  <c r="A27"/>
  <c r="C192" i="3"/>
  <c r="BE185"/>
  <c r="BD185"/>
  <c r="BC185"/>
  <c r="BA185"/>
  <c r="G185"/>
  <c r="BB185" s="1"/>
  <c r="BE183"/>
  <c r="BD183"/>
  <c r="BC183"/>
  <c r="BC186" s="1"/>
  <c r="G26" i="2" s="1"/>
  <c r="BA183" i="3"/>
  <c r="BA186" s="1"/>
  <c r="E26" i="2" s="1"/>
  <c r="G183" i="3"/>
  <c r="B26" i="2"/>
  <c r="A26"/>
  <c r="BE186" i="3"/>
  <c r="I26" i="2" s="1"/>
  <c r="C186" i="3"/>
  <c r="BE178"/>
  <c r="BE181" s="1"/>
  <c r="I25" i="2" s="1"/>
  <c r="BD178" i="3"/>
  <c r="BC178"/>
  <c r="BA178"/>
  <c r="G178"/>
  <c r="BB178" s="1"/>
  <c r="BE174"/>
  <c r="BD174"/>
  <c r="BC174"/>
  <c r="BB174"/>
  <c r="BA174"/>
  <c r="G174"/>
  <c r="BE169"/>
  <c r="BD169"/>
  <c r="BC169"/>
  <c r="BA169"/>
  <c r="G169"/>
  <c r="B25" i="2"/>
  <c r="A25"/>
  <c r="BC181" i="3"/>
  <c r="G25" i="2" s="1"/>
  <c r="BA181" i="3"/>
  <c r="E25" i="2" s="1"/>
  <c r="C181" i="3"/>
  <c r="BE166"/>
  <c r="BD166"/>
  <c r="BC166"/>
  <c r="BA166"/>
  <c r="G166"/>
  <c r="BB166" s="1"/>
  <c r="BE164"/>
  <c r="BD164"/>
  <c r="BD167" s="1"/>
  <c r="H24" i="2" s="1"/>
  <c r="BC164" i="3"/>
  <c r="BA164"/>
  <c r="BA167" s="1"/>
  <c r="E24" i="2" s="1"/>
  <c r="G164" i="3"/>
  <c r="G167" s="1"/>
  <c r="B24" i="2"/>
  <c r="A24"/>
  <c r="BE167" i="3"/>
  <c r="I24" i="2" s="1"/>
  <c r="BC167" i="3"/>
  <c r="G24" i="2" s="1"/>
  <c r="C167" i="3"/>
  <c r="BE161"/>
  <c r="BD161"/>
  <c r="BC161"/>
  <c r="BA161"/>
  <c r="G161"/>
  <c r="BB161" s="1"/>
  <c r="BE159"/>
  <c r="BD159"/>
  <c r="BC159"/>
  <c r="BA159"/>
  <c r="G159"/>
  <c r="BB159" s="1"/>
  <c r="BE157"/>
  <c r="BD157"/>
  <c r="BC157"/>
  <c r="BC162" s="1"/>
  <c r="G23" i="2" s="1"/>
  <c r="BA157" i="3"/>
  <c r="G157"/>
  <c r="BB157" s="1"/>
  <c r="B23" i="2"/>
  <c r="A23"/>
  <c r="BE162" i="3"/>
  <c r="I23" i="2" s="1"/>
  <c r="BA162" i="3"/>
  <c r="E23" i="2" s="1"/>
  <c r="C162" i="3"/>
  <c r="BE154"/>
  <c r="BD154"/>
  <c r="BC154"/>
  <c r="BA154"/>
  <c r="G154"/>
  <c r="BB154" s="1"/>
  <c r="BE148"/>
  <c r="BD148"/>
  <c r="BC148"/>
  <c r="BA148"/>
  <c r="G148"/>
  <c r="BB148" s="1"/>
  <c r="BE147"/>
  <c r="BD147"/>
  <c r="BC147"/>
  <c r="BB147"/>
  <c r="BA147"/>
  <c r="G147"/>
  <c r="BE142"/>
  <c r="BD142"/>
  <c r="BC142"/>
  <c r="BA142"/>
  <c r="G142"/>
  <c r="BB142" s="1"/>
  <c r="BE141"/>
  <c r="BD141"/>
  <c r="BC141"/>
  <c r="BB141"/>
  <c r="BA141"/>
  <c r="G141"/>
  <c r="BE138"/>
  <c r="BD138"/>
  <c r="BC138"/>
  <c r="BA138"/>
  <c r="G138"/>
  <c r="BB138" s="1"/>
  <c r="BE137"/>
  <c r="BD137"/>
  <c r="BC137"/>
  <c r="BA137"/>
  <c r="G137"/>
  <c r="BB137" s="1"/>
  <c r="BE134"/>
  <c r="BD134"/>
  <c r="BC134"/>
  <c r="BC155" s="1"/>
  <c r="G22" i="2" s="1"/>
  <c r="BA134" i="3"/>
  <c r="BA155" s="1"/>
  <c r="E22" i="2" s="1"/>
  <c r="G134" i="3"/>
  <c r="B22" i="2"/>
  <c r="A22"/>
  <c r="BE155" i="3"/>
  <c r="I22" i="2" s="1"/>
  <c r="C155" i="3"/>
  <c r="BE131"/>
  <c r="BE132" s="1"/>
  <c r="I21" i="2" s="1"/>
  <c r="BD131" i="3"/>
  <c r="BC131"/>
  <c r="BA131"/>
  <c r="G131"/>
  <c r="BB131" s="1"/>
  <c r="BE129"/>
  <c r="BD129"/>
  <c r="BC129"/>
  <c r="BB129"/>
  <c r="BA129"/>
  <c r="G129"/>
  <c r="BE127"/>
  <c r="BD127"/>
  <c r="BC127"/>
  <c r="BA127"/>
  <c r="G127"/>
  <c r="B21" i="2"/>
  <c r="A21"/>
  <c r="BC132" i="3"/>
  <c r="G21" i="2" s="1"/>
  <c r="BA132" i="3"/>
  <c r="E21" i="2" s="1"/>
  <c r="C132" i="3"/>
  <c r="BE122"/>
  <c r="BE125" s="1"/>
  <c r="I20" i="2" s="1"/>
  <c r="BD122" i="3"/>
  <c r="BD125" s="1"/>
  <c r="H20" i="2" s="1"/>
  <c r="BC122" i="3"/>
  <c r="BC125" s="1"/>
  <c r="G20" i="2" s="1"/>
  <c r="BA122" i="3"/>
  <c r="G122"/>
  <c r="B20" i="2"/>
  <c r="A20"/>
  <c r="BA125" i="3"/>
  <c r="E20" i="2" s="1"/>
  <c r="C125" i="3"/>
  <c r="BE119"/>
  <c r="BD119"/>
  <c r="BC119"/>
  <c r="BA119"/>
  <c r="G119"/>
  <c r="BB119" s="1"/>
  <c r="BE117"/>
  <c r="BD117"/>
  <c r="BC117"/>
  <c r="BC120" s="1"/>
  <c r="G19" i="2" s="1"/>
  <c r="BA117" i="3"/>
  <c r="G117"/>
  <c r="BB117" s="1"/>
  <c r="BE116"/>
  <c r="BE120" s="1"/>
  <c r="I19" i="2" s="1"/>
  <c r="BD116" i="3"/>
  <c r="BC116"/>
  <c r="BA116"/>
  <c r="G116"/>
  <c r="BB116" s="1"/>
  <c r="BE112"/>
  <c r="BD112"/>
  <c r="BC112"/>
  <c r="BB112"/>
  <c r="BA112"/>
  <c r="G112"/>
  <c r="B19" i="2"/>
  <c r="A19"/>
  <c r="BA120" i="3"/>
  <c r="E19" i="2" s="1"/>
  <c r="C120" i="3"/>
  <c r="BE109"/>
  <c r="BD109"/>
  <c r="BC109"/>
  <c r="BA109"/>
  <c r="G109"/>
  <c r="BB109" s="1"/>
  <c r="BE107"/>
  <c r="BD107"/>
  <c r="BC107"/>
  <c r="BA107"/>
  <c r="G107"/>
  <c r="BB107" s="1"/>
  <c r="BE105"/>
  <c r="BD105"/>
  <c r="BC105"/>
  <c r="BA105"/>
  <c r="G105"/>
  <c r="BB105" s="1"/>
  <c r="BE103"/>
  <c r="BD103"/>
  <c r="BC103"/>
  <c r="BC110" s="1"/>
  <c r="G18" i="2" s="1"/>
  <c r="BA103" i="3"/>
  <c r="G103"/>
  <c r="BB103" s="1"/>
  <c r="B18" i="2"/>
  <c r="A18"/>
  <c r="BE110" i="3"/>
  <c r="I18" i="2" s="1"/>
  <c r="BA110" i="3"/>
  <c r="E18" i="2" s="1"/>
  <c r="C110" i="3"/>
  <c r="BE99"/>
  <c r="BD99"/>
  <c r="BC99"/>
  <c r="BC101" s="1"/>
  <c r="G17" i="2" s="1"/>
  <c r="BA99" i="3"/>
  <c r="G99"/>
  <c r="BB99" s="1"/>
  <c r="BE97"/>
  <c r="BD97"/>
  <c r="BC97"/>
  <c r="BA97"/>
  <c r="G97"/>
  <c r="G101" s="1"/>
  <c r="B17" i="2"/>
  <c r="A17"/>
  <c r="BE101" i="3"/>
  <c r="I17" i="2" s="1"/>
  <c r="BD101" i="3"/>
  <c r="H17" i="2" s="1"/>
  <c r="BA101" i="3"/>
  <c r="E17" i="2" s="1"/>
  <c r="C101" i="3"/>
  <c r="BE94"/>
  <c r="BD94"/>
  <c r="BD95" s="1"/>
  <c r="H16" i="2" s="1"/>
  <c r="BC94" i="3"/>
  <c r="BC95" s="1"/>
  <c r="G16" i="2" s="1"/>
  <c r="BB94" i="3"/>
  <c r="BB95" s="1"/>
  <c r="F16" i="2" s="1"/>
  <c r="G94" i="3"/>
  <c r="BA94" s="1"/>
  <c r="BA95" s="1"/>
  <c r="E16" i="2" s="1"/>
  <c r="B16"/>
  <c r="A16"/>
  <c r="BE95" i="3"/>
  <c r="I16" i="2" s="1"/>
  <c r="C95" i="3"/>
  <c r="BE90"/>
  <c r="BD90"/>
  <c r="BC90"/>
  <c r="BC92" s="1"/>
  <c r="G15" i="2" s="1"/>
  <c r="BB90" i="3"/>
  <c r="BB92" s="1"/>
  <c r="G90"/>
  <c r="BA90" s="1"/>
  <c r="F15" i="2"/>
  <c r="B15"/>
  <c r="A15"/>
  <c r="BE92" i="3"/>
  <c r="I15" i="2" s="1"/>
  <c r="BD92" i="3"/>
  <c r="H15" i="2" s="1"/>
  <c r="BA92" i="3"/>
  <c r="E15" i="2" s="1"/>
  <c r="C92" i="3"/>
  <c r="BE87"/>
  <c r="BD87"/>
  <c r="BC87"/>
  <c r="BB87"/>
  <c r="G87"/>
  <c r="BA87" s="1"/>
  <c r="BE85"/>
  <c r="BD85"/>
  <c r="BC85"/>
  <c r="BB85"/>
  <c r="BA85"/>
  <c r="G85"/>
  <c r="BE82"/>
  <c r="BD82"/>
  <c r="BC82"/>
  <c r="BC88" s="1"/>
  <c r="G14" i="2" s="1"/>
  <c r="BB82" i="3"/>
  <c r="G82"/>
  <c r="BA82" s="1"/>
  <c r="BE80"/>
  <c r="BD80"/>
  <c r="BC80"/>
  <c r="BB80"/>
  <c r="G80"/>
  <c r="BA80" s="1"/>
  <c r="BE78"/>
  <c r="BD78"/>
  <c r="BC78"/>
  <c r="BB78"/>
  <c r="G78"/>
  <c r="BA78" s="1"/>
  <c r="BE77"/>
  <c r="BD77"/>
  <c r="BC77"/>
  <c r="BB77"/>
  <c r="G77"/>
  <c r="BA77" s="1"/>
  <c r="BE75"/>
  <c r="BD75"/>
  <c r="BC75"/>
  <c r="BB75"/>
  <c r="G75"/>
  <c r="BA75" s="1"/>
  <c r="BE73"/>
  <c r="BE88" s="1"/>
  <c r="I14" i="2" s="1"/>
  <c r="BD73" i="3"/>
  <c r="BC73"/>
  <c r="BB73"/>
  <c r="G73"/>
  <c r="BA73" s="1"/>
  <c r="BE71"/>
  <c r="BD71"/>
  <c r="BC71"/>
  <c r="BB71"/>
  <c r="BB88" s="1"/>
  <c r="F14" i="2" s="1"/>
  <c r="G71" i="3"/>
  <c r="BA71" s="1"/>
  <c r="B14" i="2"/>
  <c r="A14"/>
  <c r="C88" i="3"/>
  <c r="BE67"/>
  <c r="BD67"/>
  <c r="BC67"/>
  <c r="BC69" s="1"/>
  <c r="G13" i="2" s="1"/>
  <c r="BB67" i="3"/>
  <c r="BB69" s="1"/>
  <c r="F13" i="2" s="1"/>
  <c r="G67" i="3"/>
  <c r="BA67" s="1"/>
  <c r="B13" i="2"/>
  <c r="A13"/>
  <c r="BE69" i="3"/>
  <c r="I13" i="2" s="1"/>
  <c r="BD69" i="3"/>
  <c r="H13" i="2" s="1"/>
  <c r="BA69" i="3"/>
  <c r="E13" i="2" s="1"/>
  <c r="C69" i="3"/>
  <c r="BE63"/>
  <c r="BD63"/>
  <c r="BD65" s="1"/>
  <c r="H12" i="2" s="1"/>
  <c r="BC63" i="3"/>
  <c r="BC65" s="1"/>
  <c r="G12" i="2" s="1"/>
  <c r="BB63" i="3"/>
  <c r="BB65" s="1"/>
  <c r="F12" i="2" s="1"/>
  <c r="G63" i="3"/>
  <c r="BA63" s="1"/>
  <c r="B12" i="2"/>
  <c r="A12"/>
  <c r="BE65" i="3"/>
  <c r="I12" i="2" s="1"/>
  <c r="BA65" i="3"/>
  <c r="E12" i="2" s="1"/>
  <c r="G65" i="3"/>
  <c r="C65"/>
  <c r="BE59"/>
  <c r="BD59"/>
  <c r="BC59"/>
  <c r="BB59"/>
  <c r="G59"/>
  <c r="BA59" s="1"/>
  <c r="BE57"/>
  <c r="BD57"/>
  <c r="BC57"/>
  <c r="BB57"/>
  <c r="G57"/>
  <c r="BA57" s="1"/>
  <c r="BE55"/>
  <c r="BD55"/>
  <c r="BC55"/>
  <c r="BB55"/>
  <c r="G55"/>
  <c r="BA55" s="1"/>
  <c r="BE53"/>
  <c r="BD53"/>
  <c r="BC53"/>
  <c r="BB53"/>
  <c r="G53"/>
  <c r="BA53" s="1"/>
  <c r="BE51"/>
  <c r="BD51"/>
  <c r="BD61" s="1"/>
  <c r="H11" i="2" s="1"/>
  <c r="BC51" i="3"/>
  <c r="BB51"/>
  <c r="G51"/>
  <c r="BA51" s="1"/>
  <c r="BE49"/>
  <c r="BD49"/>
  <c r="BC49"/>
  <c r="BB49"/>
  <c r="G49"/>
  <c r="BA49" s="1"/>
  <c r="BE47"/>
  <c r="BD47"/>
  <c r="BC47"/>
  <c r="BB47"/>
  <c r="G47"/>
  <c r="BA47" s="1"/>
  <c r="BE45"/>
  <c r="BD45"/>
  <c r="BC45"/>
  <c r="BB45"/>
  <c r="G45"/>
  <c r="BA45" s="1"/>
  <c r="BE43"/>
  <c r="BD43"/>
  <c r="BC43"/>
  <c r="BB43"/>
  <c r="G43"/>
  <c r="BA43" s="1"/>
  <c r="B11" i="2"/>
  <c r="A11"/>
  <c r="C61" i="3"/>
  <c r="BE40"/>
  <c r="BD40"/>
  <c r="BC40"/>
  <c r="BB40"/>
  <c r="G40"/>
  <c r="BA40" s="1"/>
  <c r="BE39"/>
  <c r="BD39"/>
  <c r="BC39"/>
  <c r="BB39"/>
  <c r="BA39"/>
  <c r="G39"/>
  <c r="BE38"/>
  <c r="BD38"/>
  <c r="BC38"/>
  <c r="BB38"/>
  <c r="G38"/>
  <c r="BA38" s="1"/>
  <c r="BA41" s="1"/>
  <c r="E10" i="2" s="1"/>
  <c r="B10"/>
  <c r="A10"/>
  <c r="BD41" i="3"/>
  <c r="H10" i="2" s="1"/>
  <c r="C41" i="3"/>
  <c r="BE34"/>
  <c r="BD34"/>
  <c r="BC34"/>
  <c r="BB34"/>
  <c r="G34"/>
  <c r="BA34" s="1"/>
  <c r="BE29"/>
  <c r="BD29"/>
  <c r="BC29"/>
  <c r="BB29"/>
  <c r="BA29"/>
  <c r="G29"/>
  <c r="BE24"/>
  <c r="BD24"/>
  <c r="BC24"/>
  <c r="BB24"/>
  <c r="G24"/>
  <c r="BA24" s="1"/>
  <c r="BE22"/>
  <c r="BD22"/>
  <c r="BD36" s="1"/>
  <c r="H9" i="2" s="1"/>
  <c r="BC22" i="3"/>
  <c r="BB22"/>
  <c r="BB36" s="1"/>
  <c r="F9" i="2" s="1"/>
  <c r="G22" i="3"/>
  <c r="B9" i="2"/>
  <c r="A9"/>
  <c r="BE36" i="3"/>
  <c r="I9" i="2" s="1"/>
  <c r="C36" i="3"/>
  <c r="BE19"/>
  <c r="BD19"/>
  <c r="BD20" s="1"/>
  <c r="H8" i="2" s="1"/>
  <c r="BC19" i="3"/>
  <c r="BB19"/>
  <c r="BB20" s="1"/>
  <c r="F8" i="2" s="1"/>
  <c r="G19" i="3"/>
  <c r="BA19" s="1"/>
  <c r="BA20" s="1"/>
  <c r="E8" i="2" s="1"/>
  <c r="B8"/>
  <c r="A8"/>
  <c r="BE20" i="3"/>
  <c r="I8" i="2" s="1"/>
  <c r="BC20" i="3"/>
  <c r="G8" i="2" s="1"/>
  <c r="C20" i="3"/>
  <c r="BE14"/>
  <c r="BD14"/>
  <c r="BC14"/>
  <c r="BB14"/>
  <c r="G14"/>
  <c r="BA14" s="1"/>
  <c r="BE12"/>
  <c r="BD12"/>
  <c r="BC12"/>
  <c r="BB12"/>
  <c r="G12"/>
  <c r="BA12" s="1"/>
  <c r="BE10"/>
  <c r="BD10"/>
  <c r="BC10"/>
  <c r="BC17" s="1"/>
  <c r="G7" i="2" s="1"/>
  <c r="BB10" i="3"/>
  <c r="G10"/>
  <c r="BA10" s="1"/>
  <c r="BE8"/>
  <c r="BD8"/>
  <c r="BC8"/>
  <c r="BB8"/>
  <c r="BB17" s="1"/>
  <c r="F7" i="2" s="1"/>
  <c r="G8" i="3"/>
  <c r="B7" i="2"/>
  <c r="A7"/>
  <c r="BE17" i="3"/>
  <c r="I7" i="2" s="1"/>
  <c r="C17" i="3"/>
  <c r="E4"/>
  <c r="C4"/>
  <c r="F3"/>
  <c r="C3"/>
  <c r="C2" i="2"/>
  <c r="C1"/>
  <c r="C33" i="1"/>
  <c r="F33" s="1"/>
  <c r="C31"/>
  <c r="C9"/>
  <c r="G7"/>
  <c r="D2"/>
  <c r="C2"/>
  <c r="G17" i="3" l="1"/>
  <c r="BA88"/>
  <c r="E14" i="2" s="1"/>
  <c r="BC203" i="3"/>
  <c r="G28" i="2" s="1"/>
  <c r="BD17" i="3"/>
  <c r="H7" i="2" s="1"/>
  <c r="BC36" i="3"/>
  <c r="G9" i="2" s="1"/>
  <c r="BC41" i="3"/>
  <c r="G10" i="2" s="1"/>
  <c r="BE41" i="3"/>
  <c r="I10" i="2" s="1"/>
  <c r="BC61" i="3"/>
  <c r="G11" i="2" s="1"/>
  <c r="BE61" i="3"/>
  <c r="I11" i="2" s="1"/>
  <c r="I30" s="1"/>
  <c r="C21" i="1" s="1"/>
  <c r="BD88" i="3"/>
  <c r="H14" i="2" s="1"/>
  <c r="BB97" i="3"/>
  <c r="G120"/>
  <c r="BD120"/>
  <c r="H19" i="2" s="1"/>
  <c r="BD155" i="3"/>
  <c r="H22" i="2" s="1"/>
  <c r="BB164" i="3"/>
  <c r="BB167" s="1"/>
  <c r="F24" i="2" s="1"/>
  <c r="BD186" i="3"/>
  <c r="H26" i="2" s="1"/>
  <c r="BA192" i="3"/>
  <c r="E27" i="2" s="1"/>
  <c r="BB211" i="3"/>
  <c r="F29" i="2" s="1"/>
  <c r="BE211" i="3"/>
  <c r="I29" i="2" s="1"/>
  <c r="G88" i="3"/>
  <c r="G95"/>
  <c r="G162"/>
  <c r="BD162"/>
  <c r="H23" i="2" s="1"/>
  <c r="BE192" i="3"/>
  <c r="I27" i="2" s="1"/>
  <c r="BD211" i="3"/>
  <c r="H29" i="2" s="1"/>
  <c r="BA61" i="3"/>
  <c r="E11" i="2" s="1"/>
  <c r="G36" i="3"/>
  <c r="BB101"/>
  <c r="F17" i="2" s="1"/>
  <c r="BB110" i="3"/>
  <c r="F18" i="2" s="1"/>
  <c r="BA8" i="3"/>
  <c r="BA17" s="1"/>
  <c r="E7" i="2" s="1"/>
  <c r="G20" i="3"/>
  <c r="BA22"/>
  <c r="BA36" s="1"/>
  <c r="E9" i="2" s="1"/>
  <c r="G69" i="3"/>
  <c r="BD132"/>
  <c r="H21" i="2" s="1"/>
  <c r="G155" i="3"/>
  <c r="BB134"/>
  <c r="BB155" s="1"/>
  <c r="F22" i="2" s="1"/>
  <c r="BD181" i="3"/>
  <c r="H25" i="2" s="1"/>
  <c r="G186" i="3"/>
  <c r="BB183"/>
  <c r="BB186" s="1"/>
  <c r="F26" i="2" s="1"/>
  <c r="BD203" i="3"/>
  <c r="H28" i="2" s="1"/>
  <c r="G110" i="3"/>
  <c r="BD110"/>
  <c r="H18" i="2" s="1"/>
  <c r="G125" i="3"/>
  <c r="BB122"/>
  <c r="BB125" s="1"/>
  <c r="F20" i="2" s="1"/>
  <c r="G132" i="3"/>
  <c r="BB127"/>
  <c r="BB132" s="1"/>
  <c r="F21" i="2" s="1"/>
  <c r="BB162" i="3"/>
  <c r="F23" i="2" s="1"/>
  <c r="G181" i="3"/>
  <c r="BB169"/>
  <c r="BB181" s="1"/>
  <c r="F25" i="2" s="1"/>
  <c r="G203" i="3"/>
  <c r="BB194"/>
  <c r="BB203" s="1"/>
  <c r="F28" i="2" s="1"/>
  <c r="BA206" i="3"/>
  <c r="BA211" s="1"/>
  <c r="E29" i="2" s="1"/>
  <c r="G211" i="3"/>
  <c r="G41"/>
  <c r="BB41"/>
  <c r="F10" i="2" s="1"/>
  <c r="G61" i="3"/>
  <c r="BB61"/>
  <c r="F11" i="2" s="1"/>
  <c r="G92" i="3"/>
  <c r="BB120"/>
  <c r="F19" i="2" s="1"/>
  <c r="BB190" i="3"/>
  <c r="BB192" s="1"/>
  <c r="F27" i="2" s="1"/>
  <c r="G192" i="3"/>
  <c r="G30" i="2" l="1"/>
  <c r="C18" i="1" s="1"/>
  <c r="H30" i="2"/>
  <c r="C17" i="1" s="1"/>
  <c r="F30" i="2"/>
  <c r="C16" i="1" s="1"/>
  <c r="E30" i="2"/>
  <c r="G36" l="1"/>
  <c r="I36" s="1"/>
  <c r="G16" i="1" s="1"/>
  <c r="G35" i="2"/>
  <c r="I35" s="1"/>
  <c r="C15" i="1"/>
  <c r="C19" s="1"/>
  <c r="C22" s="1"/>
  <c r="H37" i="2" l="1"/>
  <c r="G23" i="1" s="1"/>
  <c r="G22" s="1"/>
  <c r="G15"/>
  <c r="C23" l="1"/>
  <c r="F30" s="1"/>
  <c r="F31" l="1"/>
  <c r="F34" s="1"/>
</calcChain>
</file>

<file path=xl/sharedStrings.xml><?xml version="1.0" encoding="utf-8"?>
<sst xmlns="http://schemas.openxmlformats.org/spreadsheetml/2006/main" count="588" uniqueCount="350">
  <si>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</si>
  <si>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</si>
  <si>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</si>
  <si>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</si>
  <si>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</si>
  <si>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</si>
  <si>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</si>
  <si>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</si>
  <si>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</si>
  <si>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</si>
  <si>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</si>
  <si>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</si>
  <si>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</si>
  <si>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</si>
  <si>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</si>
  <si>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</si>
  <si>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</si>
  <si>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</si>
  <si>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</si>
  <si>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</si>
  <si>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</si>
  <si>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</si>
  <si>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</si>
  <si>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</si>
  <si>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</si>
  <si>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</si>
  <si>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</si>
  <si>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</si>
  <si>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</si>
  <si>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</si>
  <si>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</si>
  <si>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</si>
  <si>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</si>
  <si>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</si>
  <si>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</si>
  <si>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</si>
  <si>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</si>
  <si>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</si>
  <si>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</si>
  <si>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</si>
  <si>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</si>
  <si>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</si>
  <si>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</si>
  <si>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</si>
  <si>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</si>
  <si>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</si>
  <si>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</si>
  <si>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</si>
  <si>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</si>
  <si>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</si>
  <si>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</si>
  <si>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</si>
  <si>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</si>
  <si>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</si>
  <si>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</si>
  <si>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</si>
  <si>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</si>
  <si>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</si>
  <si>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</si>
  <si>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</si>
  <si>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</si>
  <si>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</si>
  <si>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</si>
  <si>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</si>
  <si>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</si>
  <si>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</si>
  <si>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</si>
  <si>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</si>
  <si>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</si>
  <si>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</si>
  <si>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</si>
  <si>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</si>
  <si>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</si>
  <si>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</si>
  <si>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</si>
  <si>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</si>
  <si>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Č21-2016</t>
  </si>
  <si>
    <t>Rekonstrukce 3 volných bytů</t>
  </si>
  <si>
    <t>SO 02</t>
  </si>
  <si>
    <t>Slezská 16</t>
  </si>
  <si>
    <t>3</t>
  </si>
  <si>
    <t>Svislé a kompletní konstrukce</t>
  </si>
  <si>
    <t>281606211R00</t>
  </si>
  <si>
    <t>Tlaková injektáž cihelného zdiva tl. do 40 cm silikonovou mikroemulzí</t>
  </si>
  <si>
    <t>m</t>
  </si>
  <si>
    <t>Kompletní provedení dle v.č. 103</t>
  </si>
  <si>
    <t>281606211RXX</t>
  </si>
  <si>
    <t>Tlaková injektáž cihelného zdiva tl. do 15 cm silikonovou mikroemulzí</t>
  </si>
  <si>
    <t>310238211RT1</t>
  </si>
  <si>
    <t>Dozdívky do 1 m2 cihlami na MVC s použitím suché maltové směsi</t>
  </si>
  <si>
    <t>m3</t>
  </si>
  <si>
    <t>0,3*0,2*2*2</t>
  </si>
  <si>
    <t>319300012RT1</t>
  </si>
  <si>
    <t>Dodatečné vložení izolace podřezáním strojně,fólie cihelné zdivo tloušťky 45 cm</t>
  </si>
  <si>
    <t>2,175+4,63+9,46+4,63</t>
  </si>
  <si>
    <t>38</t>
  </si>
  <si>
    <t>Kompletní konstrukce</t>
  </si>
  <si>
    <t>38-001.RXX</t>
  </si>
  <si>
    <t>Vytýčení rozvodů vody, kanalizace, elektra před injektáží</t>
  </si>
  <si>
    <t>soub</t>
  </si>
  <si>
    <t>61</t>
  </si>
  <si>
    <t>Upravy povrchů vnitřní</t>
  </si>
  <si>
    <t>602011144RT3</t>
  </si>
  <si>
    <t xml:space="preserve">Štuk na stěnách vnitřní </t>
  </si>
  <si>
    <t>m2</t>
  </si>
  <si>
    <t>M2:14,1</t>
  </si>
  <si>
    <t>610991111R00</t>
  </si>
  <si>
    <t xml:space="preserve">Zakrývání výplní vnitřních otvorů vč. parapetů </t>
  </si>
  <si>
    <t>1,8*1,45*1,2</t>
  </si>
  <si>
    <t>1,2*1,45*1,2</t>
  </si>
  <si>
    <t>0,55*1,15*2*1,2</t>
  </si>
  <si>
    <t>612401391RT2</t>
  </si>
  <si>
    <t>Omítka malých ploch vnitřních stěn štukové s použitím suché maltové směsi</t>
  </si>
  <si>
    <t>Vyspravení</t>
  </si>
  <si>
    <t>7</t>
  </si>
  <si>
    <t>(4,58+5,35+4,58)*0,5</t>
  </si>
  <si>
    <t>(4,63+3,11)*2*0,5</t>
  </si>
  <si>
    <t>612481211RT2</t>
  </si>
  <si>
    <t>Montáž výztužné sítě (perlinky) do stěrky-stěny včetně výztužné sítě a stěrkového tmelu</t>
  </si>
  <si>
    <t>M2:14,1*2</t>
  </si>
  <si>
    <t>62</t>
  </si>
  <si>
    <t>Úpravy povrchů vnější</t>
  </si>
  <si>
    <t>602011121RT1</t>
  </si>
  <si>
    <t xml:space="preserve">Omítka sanační vyrovnávací </t>
  </si>
  <si>
    <t>612434116R00</t>
  </si>
  <si>
    <t xml:space="preserve">Omítka sanační tepelněizolační </t>
  </si>
  <si>
    <t>622412224RT2</t>
  </si>
  <si>
    <t>Nátěr stěn vnějších silikon-pryskyřičný 1+1 odstín dle stávajícího</t>
  </si>
  <si>
    <t>63</t>
  </si>
  <si>
    <t>Podlahy a podlahové konstrukce</t>
  </si>
  <si>
    <t>631313611R00</t>
  </si>
  <si>
    <t xml:space="preserve">Mazanina betonová tl. 8 - 12 cm C 16/20 </t>
  </si>
  <si>
    <t>A:39,4*0,1</t>
  </si>
  <si>
    <t>631319153R00</t>
  </si>
  <si>
    <t xml:space="preserve">Příplatek za přehlaz. mazanin pod povlaky tl. 12cm </t>
  </si>
  <si>
    <t>A:3,94</t>
  </si>
  <si>
    <t>631319173R00</t>
  </si>
  <si>
    <t xml:space="preserve">Příplatek za stržení povrchu mazaniny tl. 12 cm </t>
  </si>
  <si>
    <t>631361921RT2</t>
  </si>
  <si>
    <t>Výztuž mazanin svařovanou sítí průměr drátu  5,0, oka 100/100 mm KD35</t>
  </si>
  <si>
    <t>t</t>
  </si>
  <si>
    <t>A:39,4*3,08*1,2/1000</t>
  </si>
  <si>
    <t>631571003R00</t>
  </si>
  <si>
    <t xml:space="preserve">Násyp pod podlahy ze štěrkopísku 8-16 mm </t>
  </si>
  <si>
    <t>A:(14,65+24,75)*0,05</t>
  </si>
  <si>
    <t>631591211R00</t>
  </si>
  <si>
    <t xml:space="preserve">Násyp pod podlahy FERMACELL do 100 mm </t>
  </si>
  <si>
    <t>A:39,4*0,01</t>
  </si>
  <si>
    <t>632411904R00</t>
  </si>
  <si>
    <t xml:space="preserve">Penetrace podlah </t>
  </si>
  <si>
    <t>C:2,1*2</t>
  </si>
  <si>
    <t>632419110R00</t>
  </si>
  <si>
    <t xml:space="preserve">Samonivelač. stěrka, ruční zpracování tl.10 mm </t>
  </si>
  <si>
    <t>C:2,1</t>
  </si>
  <si>
    <t>635111022R00</t>
  </si>
  <si>
    <t xml:space="preserve">Podlaha Fermacell 2E22, desky 12,5 +12,5 mm </t>
  </si>
  <si>
    <t>A:39,4</t>
  </si>
  <si>
    <t>94</t>
  </si>
  <si>
    <t>Lešení a stavební výtahy</t>
  </si>
  <si>
    <t>941955002R00</t>
  </si>
  <si>
    <t xml:space="preserve">Lešení lehké pomocné, výška podlahy do 1,9 m </t>
  </si>
  <si>
    <t>8,8+14,65+24,75+2,1</t>
  </si>
  <si>
    <t>95</t>
  </si>
  <si>
    <t>Dokončovací konstrukce na pozemních stavbách</t>
  </si>
  <si>
    <t>952901111R00</t>
  </si>
  <si>
    <t xml:space="preserve">Vyčištění budov o výšce podlaží do 4 m </t>
  </si>
  <si>
    <t>vč. oken, podlah aj.</t>
  </si>
  <si>
    <t>96</t>
  </si>
  <si>
    <t>Bourání konstrukcí</t>
  </si>
  <si>
    <t>962031132R00</t>
  </si>
  <si>
    <t xml:space="preserve">Bourání příček cihelných tl. 10 cm </t>
  </si>
  <si>
    <t>0,43*3,05</t>
  </si>
  <si>
    <t>965042141RT1</t>
  </si>
  <si>
    <t>Bourání mazanin betonových tl. 10 cm, nad 4 m2 ručně tl. mazaniny 5 - 8 cm</t>
  </si>
  <si>
    <t>D1:39,4*0,075</t>
  </si>
  <si>
    <t>965042141RT2</t>
  </si>
  <si>
    <t>Bourání mazanin betonových tl. 10 cm, nad 4 m2 ručně tl. mazaniny 8 - 10 cm</t>
  </si>
  <si>
    <t>D1:39,4*0,1</t>
  </si>
  <si>
    <t>965048250R00</t>
  </si>
  <si>
    <t xml:space="preserve">Dočištění povrchu po vybourání dlažeb, MC do 50% </t>
  </si>
  <si>
    <t>965081713RT1</t>
  </si>
  <si>
    <t>Bourání dlaždic keramických tl. 1 cm, nad 1 m2 ručně, dlaždice keramické</t>
  </si>
  <si>
    <t>D3:2,1</t>
  </si>
  <si>
    <t>965082923R00</t>
  </si>
  <si>
    <t xml:space="preserve">Odstranění násypu tl. do 10 cm, plocha nad 2 m2 </t>
  </si>
  <si>
    <t>D1:39,4*0,05</t>
  </si>
  <si>
    <t>968061125R00</t>
  </si>
  <si>
    <t xml:space="preserve">Vyvěšení dřevěných dveřních křídel pl. do 2 m2 </t>
  </si>
  <si>
    <t>kus</t>
  </si>
  <si>
    <t>D5:1</t>
  </si>
  <si>
    <t>D6:1</t>
  </si>
  <si>
    <t>968062455R00</t>
  </si>
  <si>
    <t xml:space="preserve">Vybourání dřevěných dveřních zárubní pl. do 2 m2 </t>
  </si>
  <si>
    <t>D6:0,8*2</t>
  </si>
  <si>
    <t>96-001.RXX</t>
  </si>
  <si>
    <t xml:space="preserve">Demontáž závěsného dvoudílného sušáku na prádlo </t>
  </si>
  <si>
    <t>97</t>
  </si>
  <si>
    <t>Prorážení otvorů</t>
  </si>
  <si>
    <t>978013191R00</t>
  </si>
  <si>
    <t xml:space="preserve">Otlučení omítek vnitřních stěn v rozsahu do 100 % </t>
  </si>
  <si>
    <t>D4:14,1</t>
  </si>
  <si>
    <t>99</t>
  </si>
  <si>
    <t>Staveništní přesun hmot</t>
  </si>
  <si>
    <t>999281105R00</t>
  </si>
  <si>
    <t xml:space="preserve">Přesun hmot pro opravy a údržbu do výšky 6 m </t>
  </si>
  <si>
    <t>711</t>
  </si>
  <si>
    <t>Izolace proti vodě</t>
  </si>
  <si>
    <t>711140016RAB</t>
  </si>
  <si>
    <t>Izolace proti vodě vodorovná přitavená, 1x 1x Np, 1x SBS mod. asf. pás s vložk a min. posypem</t>
  </si>
  <si>
    <t>A:39,4*1,2</t>
  </si>
  <si>
    <t>711210020RA0</t>
  </si>
  <si>
    <t>Stěrka hydroizolační těsnicí hmotou vč. těsnícího pásu podlaha/ stěna</t>
  </si>
  <si>
    <t>713</t>
  </si>
  <si>
    <t>Izolace tepelné</t>
  </si>
  <si>
    <t>713121111R00</t>
  </si>
  <si>
    <t xml:space="preserve">Izolace tepelná podlah na sucho, jednovrstvá </t>
  </si>
  <si>
    <t>713191100RT9</t>
  </si>
  <si>
    <t>Položení separační fólie včetně dodávky fólie</t>
  </si>
  <si>
    <t>2837634004</t>
  </si>
  <si>
    <t>Deska Styrodur 3035 C2 tl. 60 mm</t>
  </si>
  <si>
    <t>A:39,4*1,02</t>
  </si>
  <si>
    <t>998713201R00</t>
  </si>
  <si>
    <t xml:space="preserve">Přesun hmot pro izolace tepelné, výšky do 6 m </t>
  </si>
  <si>
    <t>725</t>
  </si>
  <si>
    <t>Zařizovací předměty</t>
  </si>
  <si>
    <t>725100006RA0</t>
  </si>
  <si>
    <t xml:space="preserve">D+M WC kombi se zadním odpadem </t>
  </si>
  <si>
    <t>Kompletní provedení dle popisu v TZ.</t>
  </si>
  <si>
    <t>M3:1</t>
  </si>
  <si>
    <t>725-001.RXX</t>
  </si>
  <si>
    <t>Napojení nových zařizovacích předmětů na stávající vodovod a kanalizaci</t>
  </si>
  <si>
    <t>725290010RA0</t>
  </si>
  <si>
    <t xml:space="preserve">Demontáž WC </t>
  </si>
  <si>
    <t>vč. odpojení vodovodního a kanalizačního potrubí</t>
  </si>
  <si>
    <t>998725201R00</t>
  </si>
  <si>
    <t xml:space="preserve">Přesun hmot pro zařizovací předměty, výšky do 6 m </t>
  </si>
  <si>
    <t>762</t>
  </si>
  <si>
    <t>Konstrukce tesařské</t>
  </si>
  <si>
    <t>762521811R00</t>
  </si>
  <si>
    <t xml:space="preserve">Demontáž desky z dřevotřísky tl. 22 mm </t>
  </si>
  <si>
    <t>D1:39,4</t>
  </si>
  <si>
    <t>D2:8,8</t>
  </si>
  <si>
    <t>763</t>
  </si>
  <si>
    <t>Dřevostavby</t>
  </si>
  <si>
    <t>763614242R00</t>
  </si>
  <si>
    <t xml:space="preserve">Podlahy z desek nad tl.18 mm, P+D, lepením </t>
  </si>
  <si>
    <t>B:8,8</t>
  </si>
  <si>
    <t>60726016.A</t>
  </si>
  <si>
    <t>Deska dřevoštěpková OSB 3 N - 4PD tl. 22 mm</t>
  </si>
  <si>
    <t>B:8,8*1,05</t>
  </si>
  <si>
    <t>998763201R00</t>
  </si>
  <si>
    <t xml:space="preserve">Přesun hmot pro dřevostavby, výšky do 12 m </t>
  </si>
  <si>
    <t>766</t>
  </si>
  <si>
    <t>Konstrukce truhlářské</t>
  </si>
  <si>
    <t>766662811R00</t>
  </si>
  <si>
    <t xml:space="preserve">Demontáž prahů dveří 1křídlových </t>
  </si>
  <si>
    <t>766825811R00</t>
  </si>
  <si>
    <t>Demontáž vestavěných skříní 1křídlových 640x430x2950</t>
  </si>
  <si>
    <t>766-001.RXX</t>
  </si>
  <si>
    <t>D+M vnitřní dveře 800/1970 mm ze 2/3 prosklené bez. sklo matné, dřevěný práh š.100 mm</t>
  </si>
  <si>
    <t>Kompletní provedení dle v.č. 102.</t>
  </si>
  <si>
    <t>1/T:1</t>
  </si>
  <si>
    <t>Demontáž dolního dílu kuch. linky dl. 1800 mm vč. plyn. sporáku, odpojení kanal. a vod. potrubí</t>
  </si>
  <si>
    <t>766-002.RXX</t>
  </si>
  <si>
    <t>D+M vnitřní požární dveře 800/1970 mm vč. ocelové vlysové zárubnně a prahu</t>
  </si>
  <si>
    <t>Vnitřní požární dceře 800x1970 mm (EI 30/DP3), otočné, plné, hladké, levé, s dřevěným bukovým prahem š.150 mm, vč. ocelové vlysové zárubně š. 160 mm. Kování - kobra typ elegant, klika-koule, provedení ONS-NIKL, satinový, broušený, matný panikový zámek pro aktivní křídla s bezpečnostní vložkou, kukátko</t>
  </si>
  <si>
    <t>2/T:1</t>
  </si>
  <si>
    <t>Zpětná montáž dolního dílu kuch. linky dl. 1800 mm vč. plyn. sporáku, nappjení kanal. a vod. potrubí</t>
  </si>
  <si>
    <t>766-003.RXX</t>
  </si>
  <si>
    <t>D+M vestavěná policová spižní skříň 600x450x2950 mm</t>
  </si>
  <si>
    <t>Dvoudílná s otevíravými dveřmi 200+950 mm, napojena na stávající větrací mřížky.</t>
  </si>
  <si>
    <t>Materiál: korpus buk, dvířka - třešeň, viz stávající kuch. linky</t>
  </si>
  <si>
    <t>3/T:1</t>
  </si>
  <si>
    <t>998766201R00</t>
  </si>
  <si>
    <t xml:space="preserve">Přesun hmot pro truhlářské konstr., výšky do 6 m </t>
  </si>
  <si>
    <t>771</t>
  </si>
  <si>
    <t>Podlahy z dlaždic a obklady</t>
  </si>
  <si>
    <t>771575109R00</t>
  </si>
  <si>
    <t>Montáž podlah keram.,hladké, flex lepidl, 33x33 cm vč. flexibilní spárovací hmoty</t>
  </si>
  <si>
    <t>597642032</t>
  </si>
  <si>
    <t>Dlažba 330x330 mm, barva béžová</t>
  </si>
  <si>
    <t>2,1*1,12</t>
  </si>
  <si>
    <t>998771201R00</t>
  </si>
  <si>
    <t xml:space="preserve">Přesun hmot pro podlahy z dlaždic, výšky do 6 m </t>
  </si>
  <si>
    <t>775</t>
  </si>
  <si>
    <t>Podlahy vlysové a parketové</t>
  </si>
  <si>
    <t>775542021R00</t>
  </si>
  <si>
    <t xml:space="preserve">Podložka Mirelon 2 mm pod lamelové podlahy </t>
  </si>
  <si>
    <t>998775201R00</t>
  </si>
  <si>
    <t xml:space="preserve">Přesun hmot pro podlahy vlysové, výšky do 6 m </t>
  </si>
  <si>
    <t>776</t>
  </si>
  <si>
    <t>Podlahy povlakové</t>
  </si>
  <si>
    <t>776401800R00</t>
  </si>
  <si>
    <t xml:space="preserve">Demontáž soklíků nebo lišt, pryžových nebo z PVC </t>
  </si>
  <si>
    <t>D1:4,63+4,63+5,35+5,35</t>
  </si>
  <si>
    <t>4,63+4,63+3,11+3,11</t>
  </si>
  <si>
    <t>D2:4,7+4,7+1,83+1,83</t>
  </si>
  <si>
    <t>D3:1,83+1,83+1,765+1,765</t>
  </si>
  <si>
    <t>776511820R00</t>
  </si>
  <si>
    <t xml:space="preserve">Odstranění PVC lepených s podložkou </t>
  </si>
  <si>
    <t>D2:8,8*2</t>
  </si>
  <si>
    <t>776520010RAB</t>
  </si>
  <si>
    <t>Podlaha povlaková z PVC, soklík, podložka tl. 5 mm</t>
  </si>
  <si>
    <t>781</t>
  </si>
  <si>
    <t>Obklady keramické</t>
  </si>
  <si>
    <t>781-001.RXX</t>
  </si>
  <si>
    <t>Vyčištění spar keramického obkladu vč. přespárování flexibilní spárovací hmotou</t>
  </si>
  <si>
    <t>M4:12,9</t>
  </si>
  <si>
    <t>998781201R00</t>
  </si>
  <si>
    <t xml:space="preserve">Přesun hmot pro obklady keramické, výšky do 6 m </t>
  </si>
  <si>
    <t>783</t>
  </si>
  <si>
    <t>Nátěry</t>
  </si>
  <si>
    <t>783220010RAB</t>
  </si>
  <si>
    <t>Nátěr kovových doplňkových konstrukcí syntetický základní a jednonásobný krycí</t>
  </si>
  <si>
    <t>2/T zárubeň:2</t>
  </si>
  <si>
    <t>783950030RAA</t>
  </si>
  <si>
    <t>Oprava nátěrů truhlářských výrobků syntet. lakem oškrábání, 1x krycí + 1x email + 1x tmelení</t>
  </si>
  <si>
    <t>1/T zárubně:2</t>
  </si>
  <si>
    <t>784</t>
  </si>
  <si>
    <t>Malby</t>
  </si>
  <si>
    <t>784115522R00</t>
  </si>
  <si>
    <t xml:space="preserve">Nátěr proti plísním a houbám 2x </t>
  </si>
  <si>
    <t>784191101R00</t>
  </si>
  <si>
    <t xml:space="preserve">Penetrace podkladu univerzální Primalex 1x </t>
  </si>
  <si>
    <t>(5,35+4,63)*2*2,95</t>
  </si>
  <si>
    <t>(4,63+3,11)*2*2,95</t>
  </si>
  <si>
    <t>(4,7+1,83)*2*3,1</t>
  </si>
  <si>
    <t>(1,83+1,765)*2*1,1</t>
  </si>
  <si>
    <t>784191301R00</t>
  </si>
  <si>
    <t xml:space="preserve">Penetrace podkladu protiplísňová </t>
  </si>
  <si>
    <t>784195212R00</t>
  </si>
  <si>
    <t xml:space="preserve">Malba tekutá Primalex Plus, bílá, 2 x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</si>
  <si>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</si>
  <si>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</si>
  <si>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</si>
  <si>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</si>
  <si>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</si>
  <si>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</si>
  <si>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</si>
  <si>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</si>
  <si>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</si>
  <si>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</si>
  <si>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</si>
  <si>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</si>
  <si>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</si>
  <si>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</si>
  <si>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Zařízení staveniště</t>
  </si>
  <si>
    <t>Kompletační činnost (IČD)</t>
  </si>
  <si>
    <t>Ing. Elena Čimburová</t>
  </si>
  <si>
    <t>Ing. Dana Víchová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</si>
</sst>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27" sqref="C2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SO 02</v>
      </c>
      <c r="D2" s="5" t="str">
        <f>Rekapitulace!G2</f>
        <v>Slezská 16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2" t="s">
        <v>348</v>
      </c>
      <c r="D8" s="212"/>
      <c r="E8" s="213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2" t="str">
        <f>Projektant</f>
        <v>Ing. Elena Čimburová</v>
      </c>
      <c r="D9" s="212"/>
      <c r="E9" s="213"/>
      <c r="F9" s="13"/>
      <c r="G9" s="34"/>
      <c r="H9" s="35"/>
    </row>
    <row r="10" spans="1:57">
      <c r="A10" s="29" t="s">
        <v>14</v>
      </c>
      <c r="B10" s="13"/>
      <c r="C10" s="212"/>
      <c r="D10" s="212"/>
      <c r="E10" s="212"/>
      <c r="F10" s="36"/>
      <c r="G10" s="37"/>
      <c r="H10" s="38"/>
    </row>
    <row r="11" spans="1:57" ht="13.5" customHeight="1">
      <c r="A11" s="29" t="s">
        <v>15</v>
      </c>
      <c r="B11" s="13"/>
      <c r="C11" s="212"/>
      <c r="D11" s="212"/>
      <c r="E11" s="212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4"/>
      <c r="D12" s="214"/>
      <c r="E12" s="214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Rekapitulace!A35</f>
        <v>Zařízení staveniště</v>
      </c>
      <c r="E15" s="58"/>
      <c r="F15" s="59"/>
      <c r="G15" s="56">
        <f>Rekapitulace!I35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Rekapitulace!A36</f>
        <v>Kompletační činnost (IČD)</v>
      </c>
      <c r="E16" s="60"/>
      <c r="F16" s="61"/>
      <c r="G16" s="56">
        <f>Rekapitulace!I36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5" t="s">
        <v>33</v>
      </c>
      <c r="B23" s="21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 t="s">
        <v>349</v>
      </c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205">
        <v>42703</v>
      </c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7">
        <f>C23-F32</f>
        <v>0</v>
      </c>
      <c r="G30" s="208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7">
        <f>ROUND(PRODUCT(F30,C31/100),0)</f>
        <v>0</v>
      </c>
      <c r="G31" s="208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7">
        <v>0</v>
      </c>
      <c r="G32" s="208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7">
        <f>ROUND(PRODUCT(F32,C33/100),0)</f>
        <v>0</v>
      </c>
      <c r="G33" s="208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9">
        <f>ROUND(SUM(F30:F33),0)</f>
        <v>0</v>
      </c>
      <c r="G34" s="210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1"/>
      <c r="C37" s="211"/>
      <c r="D37" s="211"/>
      <c r="E37" s="211"/>
      <c r="F37" s="211"/>
      <c r="G37" s="211"/>
      <c r="H37" t="s">
        <v>5</v>
      </c>
    </row>
    <row r="38" spans="1:8" ht="12.75" customHeight="1">
      <c r="A38" s="96"/>
      <c r="B38" s="211"/>
      <c r="C38" s="211"/>
      <c r="D38" s="211"/>
      <c r="E38" s="211"/>
      <c r="F38" s="211"/>
      <c r="G38" s="211"/>
      <c r="H38" t="s">
        <v>5</v>
      </c>
    </row>
    <row r="39" spans="1:8">
      <c r="A39" s="96"/>
      <c r="B39" s="211"/>
      <c r="C39" s="211"/>
      <c r="D39" s="211"/>
      <c r="E39" s="211"/>
      <c r="F39" s="211"/>
      <c r="G39" s="211"/>
      <c r="H39" t="s">
        <v>5</v>
      </c>
    </row>
    <row r="40" spans="1:8">
      <c r="A40" s="96"/>
      <c r="B40" s="211"/>
      <c r="C40" s="211"/>
      <c r="D40" s="211"/>
      <c r="E40" s="211"/>
      <c r="F40" s="211"/>
      <c r="G40" s="211"/>
      <c r="H40" t="s">
        <v>5</v>
      </c>
    </row>
    <row r="41" spans="1:8">
      <c r="A41" s="96"/>
      <c r="B41" s="211"/>
      <c r="C41" s="211"/>
      <c r="D41" s="211"/>
      <c r="E41" s="211"/>
      <c r="F41" s="211"/>
      <c r="G41" s="211"/>
      <c r="H41" t="s">
        <v>5</v>
      </c>
    </row>
    <row r="42" spans="1:8">
      <c r="A42" s="96"/>
      <c r="B42" s="211"/>
      <c r="C42" s="211"/>
      <c r="D42" s="211"/>
      <c r="E42" s="211"/>
      <c r="F42" s="211"/>
      <c r="G42" s="211"/>
      <c r="H42" t="s">
        <v>5</v>
      </c>
    </row>
    <row r="43" spans="1:8">
      <c r="A43" s="96"/>
      <c r="B43" s="211"/>
      <c r="C43" s="211"/>
      <c r="D43" s="211"/>
      <c r="E43" s="211"/>
      <c r="F43" s="211"/>
      <c r="G43" s="211"/>
      <c r="H43" t="s">
        <v>5</v>
      </c>
    </row>
    <row r="44" spans="1:8">
      <c r="A44" s="96"/>
      <c r="B44" s="211"/>
      <c r="C44" s="211"/>
      <c r="D44" s="211"/>
      <c r="E44" s="211"/>
      <c r="F44" s="211"/>
      <c r="G44" s="211"/>
      <c r="H44" t="s">
        <v>5</v>
      </c>
    </row>
    <row r="45" spans="1:8" ht="0.75" customHeight="1">
      <c r="A45" s="96"/>
      <c r="B45" s="211"/>
      <c r="C45" s="211"/>
      <c r="D45" s="211"/>
      <c r="E45" s="211"/>
      <c r="F45" s="211"/>
      <c r="G45" s="211"/>
      <c r="H45" t="s">
        <v>5</v>
      </c>
    </row>
    <row r="46" spans="1:8">
      <c r="B46" s="206"/>
      <c r="C46" s="206"/>
      <c r="D46" s="206"/>
      <c r="E46" s="206"/>
      <c r="F46" s="206"/>
      <c r="G46" s="206"/>
    </row>
    <row r="47" spans="1:8">
      <c r="B47" s="206"/>
      <c r="C47" s="206"/>
      <c r="D47" s="206"/>
      <c r="E47" s="206"/>
      <c r="F47" s="206"/>
      <c r="G47" s="206"/>
    </row>
    <row r="48" spans="1:8">
      <c r="B48" s="206"/>
      <c r="C48" s="206"/>
      <c r="D48" s="206"/>
      <c r="E48" s="206"/>
      <c r="F48" s="206"/>
      <c r="G48" s="206"/>
    </row>
    <row r="49" spans="2:7">
      <c r="B49" s="206"/>
      <c r="C49" s="206"/>
      <c r="D49" s="206"/>
      <c r="E49" s="206"/>
      <c r="F49" s="206"/>
      <c r="G49" s="206"/>
    </row>
    <row r="50" spans="2:7">
      <c r="B50" s="206"/>
      <c r="C50" s="206"/>
      <c r="D50" s="206"/>
      <c r="E50" s="206"/>
      <c r="F50" s="206"/>
      <c r="G50" s="206"/>
    </row>
    <row r="51" spans="2:7">
      <c r="B51" s="206"/>
      <c r="C51" s="206"/>
      <c r="D51" s="206"/>
      <c r="E51" s="206"/>
      <c r="F51" s="206"/>
      <c r="G51" s="206"/>
    </row>
    <row r="52" spans="2:7">
      <c r="B52" s="206"/>
      <c r="C52" s="206"/>
      <c r="D52" s="206"/>
      <c r="E52" s="206"/>
      <c r="F52" s="206"/>
      <c r="G52" s="206"/>
    </row>
    <row r="53" spans="2:7">
      <c r="B53" s="206"/>
      <c r="C53" s="206"/>
      <c r="D53" s="206"/>
      <c r="E53" s="206"/>
      <c r="F53" s="206"/>
      <c r="G53" s="206"/>
    </row>
    <row r="54" spans="2:7">
      <c r="B54" s="206"/>
      <c r="C54" s="206"/>
      <c r="D54" s="206"/>
      <c r="E54" s="206"/>
      <c r="F54" s="206"/>
      <c r="G54" s="206"/>
    </row>
    <row r="55" spans="2:7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workbookViewId="0">
      <selection activeCell="H37" sqref="H37:I3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7" t="s">
        <v>48</v>
      </c>
      <c r="B1" s="218"/>
      <c r="C1" s="97" t="str">
        <f>CONCATENATE(cislostavby," ",nazevstavby)</f>
        <v>Č21-2016 Rekonstrukce 3 volných bytů</v>
      </c>
      <c r="D1" s="98"/>
      <c r="E1" s="99"/>
      <c r="F1" s="98"/>
      <c r="G1" s="100" t="s">
        <v>49</v>
      </c>
      <c r="H1" s="101" t="s">
        <v>78</v>
      </c>
      <c r="I1" s="102"/>
    </row>
    <row r="2" spans="1:9" ht="13.5" thickBot="1">
      <c r="A2" s="219" t="s">
        <v>50</v>
      </c>
      <c r="B2" s="220"/>
      <c r="C2" s="103" t="str">
        <f>CONCATENATE(cisloobjektu," ",nazevobjektu)</f>
        <v>SO 02 Slezská 16</v>
      </c>
      <c r="D2" s="104"/>
      <c r="E2" s="105"/>
      <c r="F2" s="104"/>
      <c r="G2" s="221" t="s">
        <v>79</v>
      </c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Položky!BA17</f>
        <v>0</v>
      </c>
      <c r="F7" s="203">
        <f>Položky!BB17</f>
        <v>0</v>
      </c>
      <c r="G7" s="203">
        <f>Položky!BC17</f>
        <v>0</v>
      </c>
      <c r="H7" s="203">
        <f>Položky!BD17</f>
        <v>0</v>
      </c>
      <c r="I7" s="204">
        <f>Položky!BE17</f>
        <v>0</v>
      </c>
    </row>
    <row r="8" spans="1:9" s="35" customFormat="1">
      <c r="A8" s="201" t="str">
        <f>Položky!B18</f>
        <v>38</v>
      </c>
      <c r="B8" s="115" t="str">
        <f>Položky!C18</f>
        <v>Kompletní konstrukce</v>
      </c>
      <c r="C8" s="66"/>
      <c r="D8" s="116"/>
      <c r="E8" s="202">
        <f>Položky!BA20</f>
        <v>0</v>
      </c>
      <c r="F8" s="203">
        <f>Položky!BB20</f>
        <v>0</v>
      </c>
      <c r="G8" s="203">
        <f>Položky!BC20</f>
        <v>0</v>
      </c>
      <c r="H8" s="203">
        <f>Položky!BD20</f>
        <v>0</v>
      </c>
      <c r="I8" s="204">
        <f>Položky!BE20</f>
        <v>0</v>
      </c>
    </row>
    <row r="9" spans="1:9" s="35" customFormat="1">
      <c r="A9" s="201" t="str">
        <f>Položky!B21</f>
        <v>61</v>
      </c>
      <c r="B9" s="115" t="str">
        <f>Položky!C21</f>
        <v>Upravy povrchů vnitřní</v>
      </c>
      <c r="C9" s="66"/>
      <c r="D9" s="116"/>
      <c r="E9" s="202">
        <f>Položky!BA36</f>
        <v>0</v>
      </c>
      <c r="F9" s="203">
        <f>Položky!BB36</f>
        <v>0</v>
      </c>
      <c r="G9" s="203">
        <f>Položky!BC36</f>
        <v>0</v>
      </c>
      <c r="H9" s="203">
        <f>Položky!BD36</f>
        <v>0</v>
      </c>
      <c r="I9" s="204">
        <f>Položky!BE36</f>
        <v>0</v>
      </c>
    </row>
    <row r="10" spans="1:9" s="35" customFormat="1">
      <c r="A10" s="201" t="str">
        <f>Položky!B37</f>
        <v>62</v>
      </c>
      <c r="B10" s="115" t="str">
        <f>Položky!C37</f>
        <v>Úpravy povrchů vnější</v>
      </c>
      <c r="C10" s="66"/>
      <c r="D10" s="116"/>
      <c r="E10" s="202">
        <f>Položky!BA41</f>
        <v>0</v>
      </c>
      <c r="F10" s="203">
        <f>Položky!BB41</f>
        <v>0</v>
      </c>
      <c r="G10" s="203">
        <f>Položky!BC41</f>
        <v>0</v>
      </c>
      <c r="H10" s="203">
        <f>Položky!BD41</f>
        <v>0</v>
      </c>
      <c r="I10" s="204">
        <f>Položky!BE41</f>
        <v>0</v>
      </c>
    </row>
    <row r="11" spans="1:9" s="35" customFormat="1">
      <c r="A11" s="201" t="str">
        <f>Položky!B42</f>
        <v>63</v>
      </c>
      <c r="B11" s="115" t="str">
        <f>Položky!C42</f>
        <v>Podlahy a podlahové konstrukce</v>
      </c>
      <c r="C11" s="66"/>
      <c r="D11" s="116"/>
      <c r="E11" s="202">
        <f>Položky!BA61</f>
        <v>0</v>
      </c>
      <c r="F11" s="203">
        <f>Položky!BB61</f>
        <v>0</v>
      </c>
      <c r="G11" s="203">
        <f>Položky!BC61</f>
        <v>0</v>
      </c>
      <c r="H11" s="203">
        <f>Položky!BD61</f>
        <v>0</v>
      </c>
      <c r="I11" s="204">
        <f>Položky!BE61</f>
        <v>0</v>
      </c>
    </row>
    <row r="12" spans="1:9" s="35" customFormat="1">
      <c r="A12" s="201" t="str">
        <f>Položky!B62</f>
        <v>94</v>
      </c>
      <c r="B12" s="115" t="str">
        <f>Položky!C62</f>
        <v>Lešení a stavební výtahy</v>
      </c>
      <c r="C12" s="66"/>
      <c r="D12" s="116"/>
      <c r="E12" s="202">
        <f>Položky!BA65</f>
        <v>0</v>
      </c>
      <c r="F12" s="203">
        <f>Položky!BB65</f>
        <v>0</v>
      </c>
      <c r="G12" s="203">
        <f>Položky!BC65</f>
        <v>0</v>
      </c>
      <c r="H12" s="203">
        <f>Položky!BD65</f>
        <v>0</v>
      </c>
      <c r="I12" s="204">
        <f>Položky!BE65</f>
        <v>0</v>
      </c>
    </row>
    <row r="13" spans="1:9" s="35" customFormat="1">
      <c r="A13" s="201" t="str">
        <f>Položky!B66</f>
        <v>95</v>
      </c>
      <c r="B13" s="115" t="str">
        <f>Položky!C66</f>
        <v>Dokončovací konstrukce na pozemních stavbách</v>
      </c>
      <c r="C13" s="66"/>
      <c r="D13" s="116"/>
      <c r="E13" s="202">
        <f>Položky!BA69</f>
        <v>0</v>
      </c>
      <c r="F13" s="203">
        <f>Položky!BB69</f>
        <v>0</v>
      </c>
      <c r="G13" s="203">
        <f>Položky!BC69</f>
        <v>0</v>
      </c>
      <c r="H13" s="203">
        <f>Položky!BD69</f>
        <v>0</v>
      </c>
      <c r="I13" s="204">
        <f>Položky!BE69</f>
        <v>0</v>
      </c>
    </row>
    <row r="14" spans="1:9" s="35" customFormat="1">
      <c r="A14" s="201" t="str">
        <f>Položky!B70</f>
        <v>96</v>
      </c>
      <c r="B14" s="115" t="str">
        <f>Položky!C70</f>
        <v>Bourání konstrukcí</v>
      </c>
      <c r="C14" s="66"/>
      <c r="D14" s="116"/>
      <c r="E14" s="202">
        <f>Položky!BA88</f>
        <v>0</v>
      </c>
      <c r="F14" s="203">
        <f>Položky!BB88</f>
        <v>0</v>
      </c>
      <c r="G14" s="203">
        <f>Položky!BC88</f>
        <v>0</v>
      </c>
      <c r="H14" s="203">
        <f>Položky!BD88</f>
        <v>0</v>
      </c>
      <c r="I14" s="204">
        <f>Položky!BE88</f>
        <v>0</v>
      </c>
    </row>
    <row r="15" spans="1:9" s="35" customFormat="1">
      <c r="A15" s="201" t="str">
        <f>Položky!B89</f>
        <v>97</v>
      </c>
      <c r="B15" s="115" t="str">
        <f>Položky!C89</f>
        <v>Prorážení otvorů</v>
      </c>
      <c r="C15" s="66"/>
      <c r="D15" s="116"/>
      <c r="E15" s="202">
        <f>Položky!BA92</f>
        <v>0</v>
      </c>
      <c r="F15" s="203">
        <f>Položky!BB92</f>
        <v>0</v>
      </c>
      <c r="G15" s="203">
        <f>Položky!BC92</f>
        <v>0</v>
      </c>
      <c r="H15" s="203">
        <f>Položky!BD92</f>
        <v>0</v>
      </c>
      <c r="I15" s="204">
        <f>Položky!BE92</f>
        <v>0</v>
      </c>
    </row>
    <row r="16" spans="1:9" s="35" customFormat="1">
      <c r="A16" s="201" t="str">
        <f>Položky!B93</f>
        <v>99</v>
      </c>
      <c r="B16" s="115" t="str">
        <f>Položky!C93</f>
        <v>Staveništní přesun hmot</v>
      </c>
      <c r="C16" s="66"/>
      <c r="D16" s="116"/>
      <c r="E16" s="202">
        <f>Položky!BA95</f>
        <v>0</v>
      </c>
      <c r="F16" s="203">
        <f>Položky!BB95</f>
        <v>0</v>
      </c>
      <c r="G16" s="203">
        <f>Položky!BC95</f>
        <v>0</v>
      </c>
      <c r="H16" s="203">
        <f>Položky!BD95</f>
        <v>0</v>
      </c>
      <c r="I16" s="204">
        <f>Položky!BE95</f>
        <v>0</v>
      </c>
    </row>
    <row r="17" spans="1:57" s="35" customFormat="1">
      <c r="A17" s="201" t="str">
        <f>Položky!B96</f>
        <v>711</v>
      </c>
      <c r="B17" s="115" t="str">
        <f>Položky!C96</f>
        <v>Izolace proti vodě</v>
      </c>
      <c r="C17" s="66"/>
      <c r="D17" s="116"/>
      <c r="E17" s="202">
        <f>Položky!BA101</f>
        <v>0</v>
      </c>
      <c r="F17" s="203">
        <f>Položky!BB101</f>
        <v>0</v>
      </c>
      <c r="G17" s="203">
        <f>Položky!BC101</f>
        <v>0</v>
      </c>
      <c r="H17" s="203">
        <f>Položky!BD101</f>
        <v>0</v>
      </c>
      <c r="I17" s="204">
        <f>Položky!BE101</f>
        <v>0</v>
      </c>
    </row>
    <row r="18" spans="1:57" s="35" customFormat="1">
      <c r="A18" s="201" t="str">
        <f>Položky!B102</f>
        <v>713</v>
      </c>
      <c r="B18" s="115" t="str">
        <f>Položky!C102</f>
        <v>Izolace tepelné</v>
      </c>
      <c r="C18" s="66"/>
      <c r="D18" s="116"/>
      <c r="E18" s="202">
        <f>Položky!BA110</f>
        <v>0</v>
      </c>
      <c r="F18" s="203">
        <f>Položky!BB110</f>
        <v>0</v>
      </c>
      <c r="G18" s="203">
        <f>Položky!BC110</f>
        <v>0</v>
      </c>
      <c r="H18" s="203">
        <f>Položky!BD110</f>
        <v>0</v>
      </c>
      <c r="I18" s="204">
        <f>Položky!BE110</f>
        <v>0</v>
      </c>
    </row>
    <row r="19" spans="1:57" s="35" customFormat="1">
      <c r="A19" s="201" t="str">
        <f>Položky!B111</f>
        <v>725</v>
      </c>
      <c r="B19" s="115" t="str">
        <f>Položky!C111</f>
        <v>Zařizovací předměty</v>
      </c>
      <c r="C19" s="66"/>
      <c r="D19" s="116"/>
      <c r="E19" s="202">
        <f>Položky!BA120</f>
        <v>0</v>
      </c>
      <c r="F19" s="203">
        <f>Položky!BB120</f>
        <v>0</v>
      </c>
      <c r="G19" s="203">
        <f>Položky!BC120</f>
        <v>0</v>
      </c>
      <c r="H19" s="203">
        <f>Položky!BD120</f>
        <v>0</v>
      </c>
      <c r="I19" s="204">
        <f>Položky!BE120</f>
        <v>0</v>
      </c>
    </row>
    <row r="20" spans="1:57" s="35" customFormat="1">
      <c r="A20" s="201" t="str">
        <f>Položky!B121</f>
        <v>762</v>
      </c>
      <c r="B20" s="115" t="str">
        <f>Položky!C121</f>
        <v>Konstrukce tesařské</v>
      </c>
      <c r="C20" s="66"/>
      <c r="D20" s="116"/>
      <c r="E20" s="202">
        <f>Položky!BA125</f>
        <v>0</v>
      </c>
      <c r="F20" s="203">
        <f>Položky!BB125</f>
        <v>0</v>
      </c>
      <c r="G20" s="203">
        <f>Položky!BC125</f>
        <v>0</v>
      </c>
      <c r="H20" s="203">
        <f>Položky!BD125</f>
        <v>0</v>
      </c>
      <c r="I20" s="204">
        <f>Položky!BE125</f>
        <v>0</v>
      </c>
    </row>
    <row r="21" spans="1:57" s="35" customFormat="1">
      <c r="A21" s="201" t="str">
        <f>Položky!B126</f>
        <v>763</v>
      </c>
      <c r="B21" s="115" t="str">
        <f>Položky!C126</f>
        <v>Dřevostavby</v>
      </c>
      <c r="C21" s="66"/>
      <c r="D21" s="116"/>
      <c r="E21" s="202">
        <f>Položky!BA132</f>
        <v>0</v>
      </c>
      <c r="F21" s="203">
        <f>Položky!BB132</f>
        <v>0</v>
      </c>
      <c r="G21" s="203">
        <f>Položky!BC132</f>
        <v>0</v>
      </c>
      <c r="H21" s="203">
        <f>Položky!BD132</f>
        <v>0</v>
      </c>
      <c r="I21" s="204">
        <f>Položky!BE132</f>
        <v>0</v>
      </c>
    </row>
    <row r="22" spans="1:57" s="35" customFormat="1">
      <c r="A22" s="201" t="str">
        <f>Položky!B133</f>
        <v>766</v>
      </c>
      <c r="B22" s="115" t="str">
        <f>Položky!C133</f>
        <v>Konstrukce truhlářské</v>
      </c>
      <c r="C22" s="66"/>
      <c r="D22" s="116"/>
      <c r="E22" s="202">
        <f>Položky!BA155</f>
        <v>0</v>
      </c>
      <c r="F22" s="203">
        <f>Položky!BB155</f>
        <v>0</v>
      </c>
      <c r="G22" s="203">
        <f>Položky!BC155</f>
        <v>0</v>
      </c>
      <c r="H22" s="203">
        <f>Položky!BD155</f>
        <v>0</v>
      </c>
      <c r="I22" s="204">
        <f>Položky!BE155</f>
        <v>0</v>
      </c>
    </row>
    <row r="23" spans="1:57" s="35" customFormat="1">
      <c r="A23" s="201" t="str">
        <f>Položky!B156</f>
        <v>771</v>
      </c>
      <c r="B23" s="115" t="str">
        <f>Položky!C156</f>
        <v>Podlahy z dlaždic a obklady</v>
      </c>
      <c r="C23" s="66"/>
      <c r="D23" s="116"/>
      <c r="E23" s="202">
        <f>Položky!BA162</f>
        <v>0</v>
      </c>
      <c r="F23" s="203">
        <f>Položky!BB162</f>
        <v>0</v>
      </c>
      <c r="G23" s="203">
        <f>Položky!BC162</f>
        <v>0</v>
      </c>
      <c r="H23" s="203">
        <f>Položky!BD162</f>
        <v>0</v>
      </c>
      <c r="I23" s="204">
        <f>Položky!BE162</f>
        <v>0</v>
      </c>
    </row>
    <row r="24" spans="1:57" s="35" customFormat="1">
      <c r="A24" s="201" t="str">
        <f>Položky!B163</f>
        <v>775</v>
      </c>
      <c r="B24" s="115" t="str">
        <f>Položky!C163</f>
        <v>Podlahy vlysové a parketové</v>
      </c>
      <c r="C24" s="66"/>
      <c r="D24" s="116"/>
      <c r="E24" s="202">
        <f>Položky!BA167</f>
        <v>0</v>
      </c>
      <c r="F24" s="203">
        <f>Položky!BB167</f>
        <v>0</v>
      </c>
      <c r="G24" s="203">
        <f>Položky!BC167</f>
        <v>0</v>
      </c>
      <c r="H24" s="203">
        <f>Položky!BD167</f>
        <v>0</v>
      </c>
      <c r="I24" s="204">
        <f>Položky!BE167</f>
        <v>0</v>
      </c>
    </row>
    <row r="25" spans="1:57" s="35" customFormat="1">
      <c r="A25" s="201" t="str">
        <f>Položky!B168</f>
        <v>776</v>
      </c>
      <c r="B25" s="115" t="str">
        <f>Položky!C168</f>
        <v>Podlahy povlakové</v>
      </c>
      <c r="C25" s="66"/>
      <c r="D25" s="116"/>
      <c r="E25" s="202">
        <f>Položky!BA181</f>
        <v>0</v>
      </c>
      <c r="F25" s="203">
        <f>Položky!BB181</f>
        <v>0</v>
      </c>
      <c r="G25" s="203">
        <f>Položky!BC181</f>
        <v>0</v>
      </c>
      <c r="H25" s="203">
        <f>Položky!BD181</f>
        <v>0</v>
      </c>
      <c r="I25" s="204">
        <f>Položky!BE181</f>
        <v>0</v>
      </c>
    </row>
    <row r="26" spans="1:57" s="35" customFormat="1">
      <c r="A26" s="201" t="str">
        <f>Položky!B182</f>
        <v>781</v>
      </c>
      <c r="B26" s="115" t="str">
        <f>Položky!C182</f>
        <v>Obklady keramické</v>
      </c>
      <c r="C26" s="66"/>
      <c r="D26" s="116"/>
      <c r="E26" s="202">
        <f>Položky!BA186</f>
        <v>0</v>
      </c>
      <c r="F26" s="203">
        <f>Položky!BB186</f>
        <v>0</v>
      </c>
      <c r="G26" s="203">
        <f>Položky!BC186</f>
        <v>0</v>
      </c>
      <c r="H26" s="203">
        <f>Položky!BD186</f>
        <v>0</v>
      </c>
      <c r="I26" s="204">
        <f>Položky!BE186</f>
        <v>0</v>
      </c>
    </row>
    <row r="27" spans="1:57" s="35" customFormat="1">
      <c r="A27" s="201" t="str">
        <f>Položky!B187</f>
        <v>783</v>
      </c>
      <c r="B27" s="115" t="str">
        <f>Položky!C187</f>
        <v>Nátěry</v>
      </c>
      <c r="C27" s="66"/>
      <c r="D27" s="116"/>
      <c r="E27" s="202">
        <f>Položky!BA192</f>
        <v>0</v>
      </c>
      <c r="F27" s="203">
        <f>Položky!BB192</f>
        <v>0</v>
      </c>
      <c r="G27" s="203">
        <f>Položky!BC192</f>
        <v>0</v>
      </c>
      <c r="H27" s="203">
        <f>Položky!BD192</f>
        <v>0</v>
      </c>
      <c r="I27" s="204">
        <f>Položky!BE192</f>
        <v>0</v>
      </c>
    </row>
    <row r="28" spans="1:57" s="35" customFormat="1">
      <c r="A28" s="201" t="str">
        <f>Položky!B193</f>
        <v>784</v>
      </c>
      <c r="B28" s="115" t="str">
        <f>Položky!C193</f>
        <v>Malby</v>
      </c>
      <c r="C28" s="66"/>
      <c r="D28" s="116"/>
      <c r="E28" s="202">
        <f>Položky!BA203</f>
        <v>0</v>
      </c>
      <c r="F28" s="203">
        <f>Položky!BB203</f>
        <v>0</v>
      </c>
      <c r="G28" s="203">
        <f>Položky!BC203</f>
        <v>0</v>
      </c>
      <c r="H28" s="203">
        <f>Položky!BD203</f>
        <v>0</v>
      </c>
      <c r="I28" s="204">
        <f>Položky!BE203</f>
        <v>0</v>
      </c>
    </row>
    <row r="29" spans="1:57" s="35" customFormat="1" ht="13.5" thickBot="1">
      <c r="A29" s="201" t="str">
        <f>Položky!B204</f>
        <v>D96</v>
      </c>
      <c r="B29" s="115" t="str">
        <f>Položky!C204</f>
        <v>Přesuny suti a vybouraných hmot</v>
      </c>
      <c r="C29" s="66"/>
      <c r="D29" s="116"/>
      <c r="E29" s="202">
        <f>Položky!BA211</f>
        <v>0</v>
      </c>
      <c r="F29" s="203">
        <f>Položky!BB211</f>
        <v>0</v>
      </c>
      <c r="G29" s="203">
        <f>Položky!BC211</f>
        <v>0</v>
      </c>
      <c r="H29" s="203">
        <f>Položky!BD211</f>
        <v>0</v>
      </c>
      <c r="I29" s="204">
        <f>Položky!BE211</f>
        <v>0</v>
      </c>
    </row>
    <row r="30" spans="1:57" s="123" customFormat="1" ht="13.5" thickBot="1">
      <c r="A30" s="117"/>
      <c r="B30" s="118" t="s">
        <v>57</v>
      </c>
      <c r="C30" s="118"/>
      <c r="D30" s="119"/>
      <c r="E30" s="120">
        <f>SUM(E7:E29)</f>
        <v>0</v>
      </c>
      <c r="F30" s="121">
        <f>SUM(F7:F29)</f>
        <v>0</v>
      </c>
      <c r="G30" s="121">
        <f>SUM(G7:G29)</f>
        <v>0</v>
      </c>
      <c r="H30" s="121">
        <f>SUM(H7:H29)</f>
        <v>0</v>
      </c>
      <c r="I30" s="122">
        <f>SUM(I7:I29)</f>
        <v>0</v>
      </c>
    </row>
    <row r="31" spans="1:57">
      <c r="A31" s="66"/>
      <c r="B31" s="66"/>
      <c r="C31" s="66"/>
      <c r="D31" s="66"/>
      <c r="E31" s="66"/>
      <c r="F31" s="66"/>
      <c r="G31" s="66"/>
      <c r="H31" s="66"/>
      <c r="I31" s="66"/>
    </row>
    <row r="32" spans="1:57" ht="19.5" customHeight="1">
      <c r="A32" s="107" t="s">
        <v>58</v>
      </c>
      <c r="B32" s="107"/>
      <c r="C32" s="107"/>
      <c r="D32" s="107"/>
      <c r="E32" s="107"/>
      <c r="F32" s="107"/>
      <c r="G32" s="124"/>
      <c r="H32" s="107"/>
      <c r="I32" s="107"/>
      <c r="BA32" s="41"/>
      <c r="BB32" s="41"/>
      <c r="BC32" s="41"/>
      <c r="BD32" s="41"/>
      <c r="BE32" s="41"/>
    </row>
    <row r="33" spans="1:53" ht="13.5" thickBot="1">
      <c r="A33" s="77"/>
      <c r="B33" s="77"/>
      <c r="C33" s="77"/>
      <c r="D33" s="77"/>
      <c r="E33" s="77"/>
      <c r="F33" s="77"/>
      <c r="G33" s="77"/>
      <c r="H33" s="77"/>
      <c r="I33" s="77"/>
    </row>
    <row r="34" spans="1:53">
      <c r="A34" s="71" t="s">
        <v>59</v>
      </c>
      <c r="B34" s="72"/>
      <c r="C34" s="72"/>
      <c r="D34" s="125"/>
      <c r="E34" s="126" t="s">
        <v>60</v>
      </c>
      <c r="F34" s="127" t="s">
        <v>61</v>
      </c>
      <c r="G34" s="128" t="s">
        <v>62</v>
      </c>
      <c r="H34" s="129"/>
      <c r="I34" s="130" t="s">
        <v>60</v>
      </c>
    </row>
    <row r="35" spans="1:53">
      <c r="A35" s="64" t="s">
        <v>346</v>
      </c>
      <c r="B35" s="55"/>
      <c r="C35" s="55"/>
      <c r="D35" s="131"/>
      <c r="E35" s="132"/>
      <c r="F35" s="133"/>
      <c r="G35" s="134">
        <f>CHOOSE(BA35+1,HSV+PSV,HSV+PSV+Mont,HSV+PSV+Dodavka+Mont,HSV,PSV,Mont,Dodavka,Mont+Dodavka,0)</f>
        <v>0</v>
      </c>
      <c r="H35" s="135"/>
      <c r="I35" s="136">
        <f>E35+F35*G35/100</f>
        <v>0</v>
      </c>
      <c r="BA35">
        <v>1</v>
      </c>
    </row>
    <row r="36" spans="1:53">
      <c r="A36" s="64" t="s">
        <v>347</v>
      </c>
      <c r="B36" s="55"/>
      <c r="C36" s="55"/>
      <c r="D36" s="131"/>
      <c r="E36" s="132"/>
      <c r="F36" s="133"/>
      <c r="G36" s="134">
        <f>CHOOSE(BA36+1,HSV+PSV,HSV+PSV+Mont,HSV+PSV+Dodavka+Mont,HSV,PSV,Mont,Dodavka,Mont+Dodavka,0)</f>
        <v>0</v>
      </c>
      <c r="H36" s="135"/>
      <c r="I36" s="136">
        <f>E36+F36*G36/100</f>
        <v>0</v>
      </c>
      <c r="BA36">
        <v>2</v>
      </c>
    </row>
    <row r="37" spans="1:53" ht="13.5" thickBot="1">
      <c r="A37" s="137"/>
      <c r="B37" s="138" t="s">
        <v>63</v>
      </c>
      <c r="C37" s="139"/>
      <c r="D37" s="140"/>
      <c r="E37" s="141"/>
      <c r="F37" s="142"/>
      <c r="G37" s="142"/>
      <c r="H37" s="224">
        <f>SUM(I35:I36)</f>
        <v>0</v>
      </c>
      <c r="I37" s="225"/>
    </row>
    <row r="39" spans="1:53">
      <c r="B39" s="123"/>
      <c r="F39" s="143"/>
      <c r="G39" s="144"/>
      <c r="H39" s="144"/>
      <c r="I39" s="145"/>
    </row>
    <row r="40" spans="1:53">
      <c r="F40" s="143"/>
      <c r="G40" s="144"/>
      <c r="H40" s="144"/>
      <c r="I40" s="145"/>
    </row>
    <row r="41" spans="1:53">
      <c r="F41" s="143"/>
      <c r="G41" s="144"/>
      <c r="H41" s="144"/>
      <c r="I41" s="145"/>
    </row>
    <row r="42" spans="1:53">
      <c r="F42" s="143"/>
      <c r="G42" s="144"/>
      <c r="H42" s="144"/>
      <c r="I42" s="145"/>
    </row>
    <row r="43" spans="1:53"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84"/>
  <sheetViews>
    <sheetView showGridLines="0" showZeros="0" zoomScaleNormal="100" workbookViewId="0">
      <selection activeCell="A211" sqref="A211:IV213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>
      <c r="A1" s="231" t="s">
        <v>75</v>
      </c>
      <c r="B1" s="231"/>
      <c r="C1" s="231"/>
      <c r="D1" s="231"/>
      <c r="E1" s="231"/>
      <c r="F1" s="231"/>
      <c r="G1" s="231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48</v>
      </c>
      <c r="B3" s="218"/>
      <c r="C3" s="97" t="str">
        <f>CONCATENATE(cislostavby," ",nazevstavby)</f>
        <v>Č21-2016 Rekonstrukce 3 volných bytů</v>
      </c>
      <c r="D3" s="151"/>
      <c r="E3" s="152" t="s">
        <v>64</v>
      </c>
      <c r="F3" s="153" t="str">
        <f>Rekapitulace!H1</f>
        <v>SO 02</v>
      </c>
      <c r="G3" s="154"/>
    </row>
    <row r="4" spans="1:104" ht="13.5" thickBot="1">
      <c r="A4" s="232" t="s">
        <v>50</v>
      </c>
      <c r="B4" s="220"/>
      <c r="C4" s="103" t="str">
        <f>CONCATENATE(cisloobjektu," ",nazevobjektu)</f>
        <v>SO 02 Slezská 16</v>
      </c>
      <c r="D4" s="155"/>
      <c r="E4" s="233" t="str">
        <f>Rekapitulace!G2</f>
        <v>Slezská 16</v>
      </c>
      <c r="F4" s="234"/>
      <c r="G4" s="235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80</v>
      </c>
      <c r="C7" s="165" t="s">
        <v>81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82</v>
      </c>
      <c r="C8" s="173" t="s">
        <v>83</v>
      </c>
      <c r="D8" s="174" t="s">
        <v>84</v>
      </c>
      <c r="E8" s="175">
        <v>7.5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0</v>
      </c>
      <c r="AC8" s="146">
        <v>0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0</v>
      </c>
      <c r="CZ8" s="146">
        <v>5.2999999999999998E-4</v>
      </c>
    </row>
    <row r="9" spans="1:104">
      <c r="A9" s="178"/>
      <c r="B9" s="179"/>
      <c r="C9" s="228" t="s">
        <v>85</v>
      </c>
      <c r="D9" s="229"/>
      <c r="E9" s="229"/>
      <c r="F9" s="229"/>
      <c r="G9" s="230"/>
      <c r="L9" s="180" t="s">
        <v>85</v>
      </c>
      <c r="O9" s="170">
        <v>3</v>
      </c>
    </row>
    <row r="10" spans="1:104" ht="22.5">
      <c r="A10" s="171">
        <v>2</v>
      </c>
      <c r="B10" s="172" t="s">
        <v>86</v>
      </c>
      <c r="C10" s="173" t="s">
        <v>87</v>
      </c>
      <c r="D10" s="174" t="s">
        <v>84</v>
      </c>
      <c r="E10" s="175">
        <v>4.58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0</v>
      </c>
      <c r="AC10" s="146">
        <v>0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0</v>
      </c>
      <c r="CZ10" s="146">
        <v>5.2999999999999998E-4</v>
      </c>
    </row>
    <row r="11" spans="1:104">
      <c r="A11" s="178"/>
      <c r="B11" s="179"/>
      <c r="C11" s="228" t="s">
        <v>85</v>
      </c>
      <c r="D11" s="229"/>
      <c r="E11" s="229"/>
      <c r="F11" s="229"/>
      <c r="G11" s="230"/>
      <c r="L11" s="180" t="s">
        <v>85</v>
      </c>
      <c r="O11" s="170">
        <v>3</v>
      </c>
    </row>
    <row r="12" spans="1:104" ht="22.5">
      <c r="A12" s="171">
        <v>3</v>
      </c>
      <c r="B12" s="172" t="s">
        <v>88</v>
      </c>
      <c r="C12" s="173" t="s">
        <v>89</v>
      </c>
      <c r="D12" s="174" t="s">
        <v>90</v>
      </c>
      <c r="E12" s="175">
        <v>0.24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1.73916</v>
      </c>
    </row>
    <row r="13" spans="1:104">
      <c r="A13" s="178"/>
      <c r="B13" s="181"/>
      <c r="C13" s="226" t="s">
        <v>91</v>
      </c>
      <c r="D13" s="227"/>
      <c r="E13" s="182">
        <v>0.24</v>
      </c>
      <c r="F13" s="183"/>
      <c r="G13" s="184"/>
      <c r="M13" s="180" t="s">
        <v>91</v>
      </c>
      <c r="O13" s="170"/>
    </row>
    <row r="14" spans="1:104" ht="22.5">
      <c r="A14" s="171">
        <v>4</v>
      </c>
      <c r="B14" s="172" t="s">
        <v>92</v>
      </c>
      <c r="C14" s="173" t="s">
        <v>93</v>
      </c>
      <c r="D14" s="174" t="s">
        <v>84</v>
      </c>
      <c r="E14" s="175">
        <v>20.895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5.3600000000000002E-3</v>
      </c>
    </row>
    <row r="15" spans="1:104">
      <c r="A15" s="178"/>
      <c r="B15" s="179"/>
      <c r="C15" s="228" t="s">
        <v>85</v>
      </c>
      <c r="D15" s="229"/>
      <c r="E15" s="229"/>
      <c r="F15" s="229"/>
      <c r="G15" s="230"/>
      <c r="L15" s="180" t="s">
        <v>85</v>
      </c>
      <c r="O15" s="170">
        <v>3</v>
      </c>
    </row>
    <row r="16" spans="1:104">
      <c r="A16" s="178"/>
      <c r="B16" s="181"/>
      <c r="C16" s="226" t="s">
        <v>94</v>
      </c>
      <c r="D16" s="227"/>
      <c r="E16" s="182">
        <v>20.895</v>
      </c>
      <c r="F16" s="183"/>
      <c r="G16" s="184"/>
      <c r="M16" s="180" t="s">
        <v>94</v>
      </c>
      <c r="O16" s="170"/>
    </row>
    <row r="17" spans="1:104">
      <c r="A17" s="185"/>
      <c r="B17" s="186" t="s">
        <v>73</v>
      </c>
      <c r="C17" s="187" t="str">
        <f>CONCATENATE(B7," ",C7)</f>
        <v>3 Svislé a kompletní konstrukce</v>
      </c>
      <c r="D17" s="188"/>
      <c r="E17" s="189"/>
      <c r="F17" s="190"/>
      <c r="G17" s="191">
        <f>SUM(G7:G16)</f>
        <v>0</v>
      </c>
      <c r="O17" s="170">
        <v>4</v>
      </c>
      <c r="BA17" s="192">
        <f>SUM(BA7:BA16)</f>
        <v>0</v>
      </c>
      <c r="BB17" s="192">
        <f>SUM(BB7:BB16)</f>
        <v>0</v>
      </c>
      <c r="BC17" s="192">
        <f>SUM(BC7:BC16)</f>
        <v>0</v>
      </c>
      <c r="BD17" s="192">
        <f>SUM(BD7:BD16)</f>
        <v>0</v>
      </c>
      <c r="BE17" s="192">
        <f>SUM(BE7:BE16)</f>
        <v>0</v>
      </c>
    </row>
    <row r="18" spans="1:104">
      <c r="A18" s="163" t="s">
        <v>72</v>
      </c>
      <c r="B18" s="164" t="s">
        <v>95</v>
      </c>
      <c r="C18" s="165" t="s">
        <v>96</v>
      </c>
      <c r="D18" s="166"/>
      <c r="E18" s="167"/>
      <c r="F18" s="167"/>
      <c r="G18" s="168"/>
      <c r="H18" s="169"/>
      <c r="I18" s="169"/>
      <c r="O18" s="170">
        <v>1</v>
      </c>
    </row>
    <row r="19" spans="1:104" ht="22.5">
      <c r="A19" s="171">
        <v>5</v>
      </c>
      <c r="B19" s="172" t="s">
        <v>97</v>
      </c>
      <c r="C19" s="173" t="s">
        <v>98</v>
      </c>
      <c r="D19" s="174" t="s">
        <v>99</v>
      </c>
      <c r="E19" s="175">
        <v>1</v>
      </c>
      <c r="F19" s="175">
        <v>0</v>
      </c>
      <c r="G19" s="176">
        <f>E19*F19</f>
        <v>0</v>
      </c>
      <c r="O19" s="170">
        <v>2</v>
      </c>
      <c r="AA19" s="146">
        <v>12</v>
      </c>
      <c r="AB19" s="146">
        <v>0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12</v>
      </c>
      <c r="CB19" s="177">
        <v>0</v>
      </c>
      <c r="CZ19" s="146">
        <v>0</v>
      </c>
    </row>
    <row r="20" spans="1:104">
      <c r="A20" s="185"/>
      <c r="B20" s="186" t="s">
        <v>73</v>
      </c>
      <c r="C20" s="187" t="str">
        <f>CONCATENATE(B18," ",C18)</f>
        <v>38 Kompletní konstrukce</v>
      </c>
      <c r="D20" s="188"/>
      <c r="E20" s="189"/>
      <c r="F20" s="190"/>
      <c r="G20" s="191">
        <f>SUM(G18:G19)</f>
        <v>0</v>
      </c>
      <c r="O20" s="170">
        <v>4</v>
      </c>
      <c r="BA20" s="192">
        <f>SUM(BA18:BA19)</f>
        <v>0</v>
      </c>
      <c r="BB20" s="192">
        <f>SUM(BB18:BB19)</f>
        <v>0</v>
      </c>
      <c r="BC20" s="192">
        <f>SUM(BC18:BC19)</f>
        <v>0</v>
      </c>
      <c r="BD20" s="192">
        <f>SUM(BD18:BD19)</f>
        <v>0</v>
      </c>
      <c r="BE20" s="192">
        <f>SUM(BE18:BE19)</f>
        <v>0</v>
      </c>
    </row>
    <row r="21" spans="1:104">
      <c r="A21" s="163" t="s">
        <v>72</v>
      </c>
      <c r="B21" s="164" t="s">
        <v>100</v>
      </c>
      <c r="C21" s="165" t="s">
        <v>101</v>
      </c>
      <c r="D21" s="166"/>
      <c r="E21" s="167"/>
      <c r="F21" s="167"/>
      <c r="G21" s="168"/>
      <c r="H21" s="169"/>
      <c r="I21" s="169"/>
      <c r="O21" s="170">
        <v>1</v>
      </c>
    </row>
    <row r="22" spans="1:104">
      <c r="A22" s="171">
        <v>6</v>
      </c>
      <c r="B22" s="172" t="s">
        <v>102</v>
      </c>
      <c r="C22" s="173" t="s">
        <v>103</v>
      </c>
      <c r="D22" s="174" t="s">
        <v>104</v>
      </c>
      <c r="E22" s="175">
        <v>14.1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5.2399999999999999E-3</v>
      </c>
    </row>
    <row r="23" spans="1:104">
      <c r="A23" s="178"/>
      <c r="B23" s="181"/>
      <c r="C23" s="226" t="s">
        <v>105</v>
      </c>
      <c r="D23" s="227"/>
      <c r="E23" s="182">
        <v>14.1</v>
      </c>
      <c r="F23" s="183"/>
      <c r="G23" s="184"/>
      <c r="M23" s="180" t="s">
        <v>105</v>
      </c>
      <c r="O23" s="170"/>
    </row>
    <row r="24" spans="1:104">
      <c r="A24" s="171">
        <v>7</v>
      </c>
      <c r="B24" s="172" t="s">
        <v>106</v>
      </c>
      <c r="C24" s="173" t="s">
        <v>107</v>
      </c>
      <c r="D24" s="174" t="s">
        <v>104</v>
      </c>
      <c r="E24" s="175">
        <v>8.8260000000000005</v>
      </c>
      <c r="F24" s="175">
        <v>0</v>
      </c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4.0000000000000003E-5</v>
      </c>
    </row>
    <row r="25" spans="1:104">
      <c r="A25" s="178"/>
      <c r="B25" s="181"/>
      <c r="C25" s="226" t="s">
        <v>108</v>
      </c>
      <c r="D25" s="227"/>
      <c r="E25" s="182">
        <v>3.1320000000000001</v>
      </c>
      <c r="F25" s="183"/>
      <c r="G25" s="184"/>
      <c r="M25" s="180" t="s">
        <v>108</v>
      </c>
      <c r="O25" s="170"/>
    </row>
    <row r="26" spans="1:104">
      <c r="A26" s="178"/>
      <c r="B26" s="181"/>
      <c r="C26" s="226" t="s">
        <v>109</v>
      </c>
      <c r="D26" s="227"/>
      <c r="E26" s="182">
        <v>2.0880000000000001</v>
      </c>
      <c r="F26" s="183"/>
      <c r="G26" s="184"/>
      <c r="M26" s="180" t="s">
        <v>109</v>
      </c>
      <c r="O26" s="170"/>
    </row>
    <row r="27" spans="1:104">
      <c r="A27" s="178"/>
      <c r="B27" s="181"/>
      <c r="C27" s="226" t="s">
        <v>110</v>
      </c>
      <c r="D27" s="227"/>
      <c r="E27" s="182">
        <v>1.518</v>
      </c>
      <c r="F27" s="183"/>
      <c r="G27" s="184"/>
      <c r="M27" s="180" t="s">
        <v>110</v>
      </c>
      <c r="O27" s="170"/>
    </row>
    <row r="28" spans="1:104">
      <c r="A28" s="178"/>
      <c r="B28" s="181"/>
      <c r="C28" s="226" t="s">
        <v>109</v>
      </c>
      <c r="D28" s="227"/>
      <c r="E28" s="182">
        <v>2.0880000000000001</v>
      </c>
      <c r="F28" s="183"/>
      <c r="G28" s="184"/>
      <c r="M28" s="180" t="s">
        <v>109</v>
      </c>
      <c r="O28" s="170"/>
    </row>
    <row r="29" spans="1:104" ht="22.5">
      <c r="A29" s="171">
        <v>8</v>
      </c>
      <c r="B29" s="172" t="s">
        <v>111</v>
      </c>
      <c r="C29" s="173" t="s">
        <v>112</v>
      </c>
      <c r="D29" s="174" t="s">
        <v>104</v>
      </c>
      <c r="E29" s="175">
        <v>21.995000000000001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3.5619999999999999E-2</v>
      </c>
    </row>
    <row r="30" spans="1:104">
      <c r="A30" s="178"/>
      <c r="B30" s="179"/>
      <c r="C30" s="228" t="s">
        <v>113</v>
      </c>
      <c r="D30" s="229"/>
      <c r="E30" s="229"/>
      <c r="F30" s="229"/>
      <c r="G30" s="230"/>
      <c r="L30" s="180" t="s">
        <v>113</v>
      </c>
      <c r="O30" s="170">
        <v>3</v>
      </c>
    </row>
    <row r="31" spans="1:104">
      <c r="A31" s="178"/>
      <c r="B31" s="181"/>
      <c r="C31" s="226" t="s">
        <v>114</v>
      </c>
      <c r="D31" s="227"/>
      <c r="E31" s="182">
        <v>7</v>
      </c>
      <c r="F31" s="183"/>
      <c r="G31" s="184"/>
      <c r="M31" s="180">
        <v>7</v>
      </c>
      <c r="O31" s="170"/>
    </row>
    <row r="32" spans="1:104">
      <c r="A32" s="178"/>
      <c r="B32" s="181"/>
      <c r="C32" s="226" t="s">
        <v>115</v>
      </c>
      <c r="D32" s="227"/>
      <c r="E32" s="182">
        <v>7.2549999999999999</v>
      </c>
      <c r="F32" s="183"/>
      <c r="G32" s="184"/>
      <c r="M32" s="180" t="s">
        <v>115</v>
      </c>
      <c r="O32" s="170"/>
    </row>
    <row r="33" spans="1:104">
      <c r="A33" s="178"/>
      <c r="B33" s="181"/>
      <c r="C33" s="226" t="s">
        <v>116</v>
      </c>
      <c r="D33" s="227"/>
      <c r="E33" s="182">
        <v>7.74</v>
      </c>
      <c r="F33" s="183"/>
      <c r="G33" s="184"/>
      <c r="M33" s="180" t="s">
        <v>116</v>
      </c>
      <c r="O33" s="170"/>
    </row>
    <row r="34" spans="1:104" ht="22.5">
      <c r="A34" s="171">
        <v>9</v>
      </c>
      <c r="B34" s="172" t="s">
        <v>117</v>
      </c>
      <c r="C34" s="173" t="s">
        <v>118</v>
      </c>
      <c r="D34" s="174" t="s">
        <v>104</v>
      </c>
      <c r="E34" s="175">
        <v>28.2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3.6700000000000001E-3</v>
      </c>
    </row>
    <row r="35" spans="1:104">
      <c r="A35" s="178"/>
      <c r="B35" s="181"/>
      <c r="C35" s="226" t="s">
        <v>119</v>
      </c>
      <c r="D35" s="227"/>
      <c r="E35" s="182">
        <v>28.2</v>
      </c>
      <c r="F35" s="183"/>
      <c r="G35" s="184"/>
      <c r="M35" s="180" t="s">
        <v>119</v>
      </c>
      <c r="O35" s="170"/>
    </row>
    <row r="36" spans="1:104">
      <c r="A36" s="185"/>
      <c r="B36" s="186" t="s">
        <v>73</v>
      </c>
      <c r="C36" s="187" t="str">
        <f>CONCATENATE(B21," ",C21)</f>
        <v>61 Upravy povrchů vnitřní</v>
      </c>
      <c r="D36" s="188"/>
      <c r="E36" s="189"/>
      <c r="F36" s="190"/>
      <c r="G36" s="191">
        <f>SUM(G21:G35)</f>
        <v>0</v>
      </c>
      <c r="O36" s="170">
        <v>4</v>
      </c>
      <c r="BA36" s="192">
        <f>SUM(BA21:BA35)</f>
        <v>0</v>
      </c>
      <c r="BB36" s="192">
        <f>SUM(BB21:BB35)</f>
        <v>0</v>
      </c>
      <c r="BC36" s="192">
        <f>SUM(BC21:BC35)</f>
        <v>0</v>
      </c>
      <c r="BD36" s="192">
        <f>SUM(BD21:BD35)</f>
        <v>0</v>
      </c>
      <c r="BE36" s="192">
        <f>SUM(BE21:BE35)</f>
        <v>0</v>
      </c>
    </row>
    <row r="37" spans="1:104">
      <c r="A37" s="163" t="s">
        <v>72</v>
      </c>
      <c r="B37" s="164" t="s">
        <v>120</v>
      </c>
      <c r="C37" s="165" t="s">
        <v>121</v>
      </c>
      <c r="D37" s="166"/>
      <c r="E37" s="167"/>
      <c r="F37" s="167"/>
      <c r="G37" s="168"/>
      <c r="H37" s="169"/>
      <c r="I37" s="169"/>
      <c r="O37" s="170">
        <v>1</v>
      </c>
    </row>
    <row r="38" spans="1:104">
      <c r="A38" s="171">
        <v>10</v>
      </c>
      <c r="B38" s="172" t="s">
        <v>122</v>
      </c>
      <c r="C38" s="173" t="s">
        <v>123</v>
      </c>
      <c r="D38" s="174" t="s">
        <v>104</v>
      </c>
      <c r="E38" s="175">
        <v>7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2.5999999999999999E-2</v>
      </c>
    </row>
    <row r="39" spans="1:104">
      <c r="A39" s="171">
        <v>11</v>
      </c>
      <c r="B39" s="172" t="s">
        <v>124</v>
      </c>
      <c r="C39" s="173" t="s">
        <v>125</v>
      </c>
      <c r="D39" s="174" t="s">
        <v>104</v>
      </c>
      <c r="E39" s="175">
        <v>7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0</v>
      </c>
      <c r="AC39" s="146">
        <v>0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0</v>
      </c>
      <c r="CZ39" s="146">
        <v>3.7599999999999999E-3</v>
      </c>
    </row>
    <row r="40" spans="1:104" ht="22.5">
      <c r="A40" s="171">
        <v>12</v>
      </c>
      <c r="B40" s="172" t="s">
        <v>126</v>
      </c>
      <c r="C40" s="173" t="s">
        <v>127</v>
      </c>
      <c r="D40" s="174" t="s">
        <v>104</v>
      </c>
      <c r="E40" s="175">
        <v>29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0</v>
      </c>
      <c r="AC40" s="146">
        <v>0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0</v>
      </c>
      <c r="CZ40" s="146">
        <v>8.3000000000000001E-4</v>
      </c>
    </row>
    <row r="41" spans="1:104">
      <c r="A41" s="185"/>
      <c r="B41" s="186" t="s">
        <v>73</v>
      </c>
      <c r="C41" s="187" t="str">
        <f>CONCATENATE(B37," ",C37)</f>
        <v>62 Úpravy povrchů vnější</v>
      </c>
      <c r="D41" s="188"/>
      <c r="E41" s="189"/>
      <c r="F41" s="190"/>
      <c r="G41" s="191">
        <f>SUM(G37:G40)</f>
        <v>0</v>
      </c>
      <c r="O41" s="170">
        <v>4</v>
      </c>
      <c r="BA41" s="192">
        <f>SUM(BA37:BA40)</f>
        <v>0</v>
      </c>
      <c r="BB41" s="192">
        <f>SUM(BB37:BB40)</f>
        <v>0</v>
      </c>
      <c r="BC41" s="192">
        <f>SUM(BC37:BC40)</f>
        <v>0</v>
      </c>
      <c r="BD41" s="192">
        <f>SUM(BD37:BD40)</f>
        <v>0</v>
      </c>
      <c r="BE41" s="192">
        <f>SUM(BE37:BE40)</f>
        <v>0</v>
      </c>
    </row>
    <row r="42" spans="1:104">
      <c r="A42" s="163" t="s">
        <v>72</v>
      </c>
      <c r="B42" s="164" t="s">
        <v>128</v>
      </c>
      <c r="C42" s="165" t="s">
        <v>129</v>
      </c>
      <c r="D42" s="166"/>
      <c r="E42" s="167"/>
      <c r="F42" s="167"/>
      <c r="G42" s="168"/>
      <c r="H42" s="169"/>
      <c r="I42" s="169"/>
      <c r="O42" s="170">
        <v>1</v>
      </c>
    </row>
    <row r="43" spans="1:104">
      <c r="A43" s="171">
        <v>13</v>
      </c>
      <c r="B43" s="172" t="s">
        <v>130</v>
      </c>
      <c r="C43" s="173" t="s">
        <v>131</v>
      </c>
      <c r="D43" s="174" t="s">
        <v>90</v>
      </c>
      <c r="E43" s="175">
        <v>3.94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2.5249999999999999</v>
      </c>
    </row>
    <row r="44" spans="1:104">
      <c r="A44" s="178"/>
      <c r="B44" s="181"/>
      <c r="C44" s="226" t="s">
        <v>132</v>
      </c>
      <c r="D44" s="227"/>
      <c r="E44" s="182">
        <v>3.94</v>
      </c>
      <c r="F44" s="183"/>
      <c r="G44" s="184"/>
      <c r="M44" s="180" t="s">
        <v>132</v>
      </c>
      <c r="O44" s="170"/>
    </row>
    <row r="45" spans="1:104">
      <c r="A45" s="171">
        <v>14</v>
      </c>
      <c r="B45" s="172" t="s">
        <v>133</v>
      </c>
      <c r="C45" s="173" t="s">
        <v>134</v>
      </c>
      <c r="D45" s="174" t="s">
        <v>90</v>
      </c>
      <c r="E45" s="175">
        <v>3.94</v>
      </c>
      <c r="F45" s="175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0</v>
      </c>
    </row>
    <row r="46" spans="1:104">
      <c r="A46" s="178"/>
      <c r="B46" s="181"/>
      <c r="C46" s="226" t="s">
        <v>135</v>
      </c>
      <c r="D46" s="227"/>
      <c r="E46" s="182">
        <v>3.94</v>
      </c>
      <c r="F46" s="183"/>
      <c r="G46" s="184"/>
      <c r="M46" s="180" t="s">
        <v>135</v>
      </c>
      <c r="O46" s="170"/>
    </row>
    <row r="47" spans="1:104">
      <c r="A47" s="171">
        <v>15</v>
      </c>
      <c r="B47" s="172" t="s">
        <v>136</v>
      </c>
      <c r="C47" s="173" t="s">
        <v>137</v>
      </c>
      <c r="D47" s="174" t="s">
        <v>90</v>
      </c>
      <c r="E47" s="175">
        <v>3.94</v>
      </c>
      <c r="F47" s="175">
        <v>0</v>
      </c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0</v>
      </c>
    </row>
    <row r="48" spans="1:104">
      <c r="A48" s="178"/>
      <c r="B48" s="181"/>
      <c r="C48" s="226" t="s">
        <v>135</v>
      </c>
      <c r="D48" s="227"/>
      <c r="E48" s="182">
        <v>3.94</v>
      </c>
      <c r="F48" s="183"/>
      <c r="G48" s="184"/>
      <c r="M48" s="180" t="s">
        <v>135</v>
      </c>
      <c r="O48" s="170"/>
    </row>
    <row r="49" spans="1:104" ht="22.5">
      <c r="A49" s="171">
        <v>16</v>
      </c>
      <c r="B49" s="172" t="s">
        <v>138</v>
      </c>
      <c r="C49" s="173" t="s">
        <v>139</v>
      </c>
      <c r="D49" s="174" t="s">
        <v>140</v>
      </c>
      <c r="E49" s="175">
        <v>0.14560000000000001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1.0662499999999999</v>
      </c>
    </row>
    <row r="50" spans="1:104">
      <c r="A50" s="178"/>
      <c r="B50" s="181"/>
      <c r="C50" s="226" t="s">
        <v>141</v>
      </c>
      <c r="D50" s="227"/>
      <c r="E50" s="182">
        <v>0.14560000000000001</v>
      </c>
      <c r="F50" s="183"/>
      <c r="G50" s="184"/>
      <c r="M50" s="180" t="s">
        <v>141</v>
      </c>
      <c r="O50" s="170"/>
    </row>
    <row r="51" spans="1:104">
      <c r="A51" s="171">
        <v>17</v>
      </c>
      <c r="B51" s="172" t="s">
        <v>142</v>
      </c>
      <c r="C51" s="173" t="s">
        <v>143</v>
      </c>
      <c r="D51" s="174" t="s">
        <v>90</v>
      </c>
      <c r="E51" s="175">
        <v>1.97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1.837</v>
      </c>
    </row>
    <row r="52" spans="1:104">
      <c r="A52" s="178"/>
      <c r="B52" s="181"/>
      <c r="C52" s="226" t="s">
        <v>144</v>
      </c>
      <c r="D52" s="227"/>
      <c r="E52" s="182">
        <v>1.97</v>
      </c>
      <c r="F52" s="183"/>
      <c r="G52" s="184"/>
      <c r="M52" s="180" t="s">
        <v>144</v>
      </c>
      <c r="O52" s="170"/>
    </row>
    <row r="53" spans="1:104">
      <c r="A53" s="171">
        <v>18</v>
      </c>
      <c r="B53" s="172" t="s">
        <v>145</v>
      </c>
      <c r="C53" s="173" t="s">
        <v>146</v>
      </c>
      <c r="D53" s="174" t="s">
        <v>90</v>
      </c>
      <c r="E53" s="175">
        <v>0.39400000000000002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1</v>
      </c>
      <c r="CZ53" s="146">
        <v>0.38850000000000001</v>
      </c>
    </row>
    <row r="54" spans="1:104">
      <c r="A54" s="178"/>
      <c r="B54" s="181"/>
      <c r="C54" s="226" t="s">
        <v>147</v>
      </c>
      <c r="D54" s="227"/>
      <c r="E54" s="182">
        <v>0.39400000000000002</v>
      </c>
      <c r="F54" s="183"/>
      <c r="G54" s="184"/>
      <c r="M54" s="180" t="s">
        <v>147</v>
      </c>
      <c r="O54" s="170"/>
    </row>
    <row r="55" spans="1:104">
      <c r="A55" s="171">
        <v>19</v>
      </c>
      <c r="B55" s="172" t="s">
        <v>148</v>
      </c>
      <c r="C55" s="173" t="s">
        <v>149</v>
      </c>
      <c r="D55" s="174" t="s">
        <v>104</v>
      </c>
      <c r="E55" s="175">
        <v>4.2</v>
      </c>
      <c r="F55" s="175">
        <v>0</v>
      </c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2.7999999999999998E-4</v>
      </c>
    </row>
    <row r="56" spans="1:104">
      <c r="A56" s="178"/>
      <c r="B56" s="181"/>
      <c r="C56" s="226" t="s">
        <v>150</v>
      </c>
      <c r="D56" s="227"/>
      <c r="E56" s="182">
        <v>4.2</v>
      </c>
      <c r="F56" s="183"/>
      <c r="G56" s="184"/>
      <c r="M56" s="180" t="s">
        <v>150</v>
      </c>
      <c r="O56" s="170"/>
    </row>
    <row r="57" spans="1:104">
      <c r="A57" s="171">
        <v>20</v>
      </c>
      <c r="B57" s="172" t="s">
        <v>151</v>
      </c>
      <c r="C57" s="173" t="s">
        <v>152</v>
      </c>
      <c r="D57" s="174" t="s">
        <v>104</v>
      </c>
      <c r="E57" s="175">
        <v>2.1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1.7850000000000001E-2</v>
      </c>
    </row>
    <row r="58" spans="1:104">
      <c r="A58" s="178"/>
      <c r="B58" s="181"/>
      <c r="C58" s="226" t="s">
        <v>153</v>
      </c>
      <c r="D58" s="227"/>
      <c r="E58" s="182">
        <v>2.1</v>
      </c>
      <c r="F58" s="183"/>
      <c r="G58" s="184"/>
      <c r="M58" s="180" t="s">
        <v>153</v>
      </c>
      <c r="O58" s="170"/>
    </row>
    <row r="59" spans="1:104">
      <c r="A59" s="171">
        <v>21</v>
      </c>
      <c r="B59" s="172" t="s">
        <v>154</v>
      </c>
      <c r="C59" s="173" t="s">
        <v>155</v>
      </c>
      <c r="D59" s="174" t="s">
        <v>104</v>
      </c>
      <c r="E59" s="175">
        <v>39.4</v>
      </c>
      <c r="F59" s="175">
        <v>0</v>
      </c>
      <c r="G59" s="176">
        <f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3.1620000000000002E-2</v>
      </c>
    </row>
    <row r="60" spans="1:104">
      <c r="A60" s="178"/>
      <c r="B60" s="181"/>
      <c r="C60" s="226" t="s">
        <v>156</v>
      </c>
      <c r="D60" s="227"/>
      <c r="E60" s="182">
        <v>39.4</v>
      </c>
      <c r="F60" s="183"/>
      <c r="G60" s="184"/>
      <c r="M60" s="180" t="s">
        <v>156</v>
      </c>
      <c r="O60" s="170"/>
    </row>
    <row r="61" spans="1:104">
      <c r="A61" s="185"/>
      <c r="B61" s="186" t="s">
        <v>73</v>
      </c>
      <c r="C61" s="187" t="str">
        <f>CONCATENATE(B42," ",C42)</f>
        <v>63 Podlahy a podlahové konstrukce</v>
      </c>
      <c r="D61" s="188"/>
      <c r="E61" s="189"/>
      <c r="F61" s="190"/>
      <c r="G61" s="191">
        <f>SUM(G42:G60)</f>
        <v>0</v>
      </c>
      <c r="O61" s="170">
        <v>4</v>
      </c>
      <c r="BA61" s="192">
        <f>SUM(BA42:BA60)</f>
        <v>0</v>
      </c>
      <c r="BB61" s="192">
        <f>SUM(BB42:BB60)</f>
        <v>0</v>
      </c>
      <c r="BC61" s="192">
        <f>SUM(BC42:BC60)</f>
        <v>0</v>
      </c>
      <c r="BD61" s="192">
        <f>SUM(BD42:BD60)</f>
        <v>0</v>
      </c>
      <c r="BE61" s="192">
        <f>SUM(BE42:BE60)</f>
        <v>0</v>
      </c>
    </row>
    <row r="62" spans="1:104">
      <c r="A62" s="163" t="s">
        <v>72</v>
      </c>
      <c r="B62" s="164" t="s">
        <v>157</v>
      </c>
      <c r="C62" s="165" t="s">
        <v>158</v>
      </c>
      <c r="D62" s="166"/>
      <c r="E62" s="167"/>
      <c r="F62" s="167"/>
      <c r="G62" s="168"/>
      <c r="H62" s="169"/>
      <c r="I62" s="169"/>
      <c r="O62" s="170">
        <v>1</v>
      </c>
    </row>
    <row r="63" spans="1:104">
      <c r="A63" s="171">
        <v>22</v>
      </c>
      <c r="B63" s="172" t="s">
        <v>159</v>
      </c>
      <c r="C63" s="173" t="s">
        <v>160</v>
      </c>
      <c r="D63" s="174" t="s">
        <v>104</v>
      </c>
      <c r="E63" s="175">
        <v>50.3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1.58E-3</v>
      </c>
    </row>
    <row r="64" spans="1:104">
      <c r="A64" s="178"/>
      <c r="B64" s="181"/>
      <c r="C64" s="226" t="s">
        <v>161</v>
      </c>
      <c r="D64" s="227"/>
      <c r="E64" s="182">
        <v>50.3</v>
      </c>
      <c r="F64" s="183"/>
      <c r="G64" s="184"/>
      <c r="M64" s="180" t="s">
        <v>161</v>
      </c>
      <c r="O64" s="170"/>
    </row>
    <row r="65" spans="1:104">
      <c r="A65" s="185"/>
      <c r="B65" s="186" t="s">
        <v>73</v>
      </c>
      <c r="C65" s="187" t="str">
        <f>CONCATENATE(B62," ",C62)</f>
        <v>94 Lešení a stavební výtahy</v>
      </c>
      <c r="D65" s="188"/>
      <c r="E65" s="189"/>
      <c r="F65" s="190"/>
      <c r="G65" s="191">
        <f>SUM(G62:G64)</f>
        <v>0</v>
      </c>
      <c r="O65" s="170">
        <v>4</v>
      </c>
      <c r="BA65" s="192">
        <f>SUM(BA62:BA64)</f>
        <v>0</v>
      </c>
      <c r="BB65" s="192">
        <f>SUM(BB62:BB64)</f>
        <v>0</v>
      </c>
      <c r="BC65" s="192">
        <f>SUM(BC62:BC64)</f>
        <v>0</v>
      </c>
      <c r="BD65" s="192">
        <f>SUM(BD62:BD64)</f>
        <v>0</v>
      </c>
      <c r="BE65" s="192">
        <f>SUM(BE62:BE64)</f>
        <v>0</v>
      </c>
    </row>
    <row r="66" spans="1:104">
      <c r="A66" s="163" t="s">
        <v>72</v>
      </c>
      <c r="B66" s="164" t="s">
        <v>162</v>
      </c>
      <c r="C66" s="165" t="s">
        <v>163</v>
      </c>
      <c r="D66" s="166"/>
      <c r="E66" s="167"/>
      <c r="F66" s="167"/>
      <c r="G66" s="168"/>
      <c r="H66" s="169"/>
      <c r="I66" s="169"/>
      <c r="O66" s="170">
        <v>1</v>
      </c>
    </row>
    <row r="67" spans="1:104">
      <c r="A67" s="171">
        <v>23</v>
      </c>
      <c r="B67" s="172" t="s">
        <v>164</v>
      </c>
      <c r="C67" s="173" t="s">
        <v>165</v>
      </c>
      <c r="D67" s="174" t="s">
        <v>104</v>
      </c>
      <c r="E67" s="175">
        <v>50.3</v>
      </c>
      <c r="F67" s="175">
        <v>0</v>
      </c>
      <c r="G67" s="176">
        <f>E67*F67</f>
        <v>0</v>
      </c>
      <c r="O67" s="170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1</v>
      </c>
      <c r="CZ67" s="146">
        <v>4.0000000000000003E-5</v>
      </c>
    </row>
    <row r="68" spans="1:104">
      <c r="A68" s="178"/>
      <c r="B68" s="179"/>
      <c r="C68" s="228" t="s">
        <v>166</v>
      </c>
      <c r="D68" s="229"/>
      <c r="E68" s="229"/>
      <c r="F68" s="229"/>
      <c r="G68" s="230"/>
      <c r="L68" s="180" t="s">
        <v>166</v>
      </c>
      <c r="O68" s="170">
        <v>3</v>
      </c>
    </row>
    <row r="69" spans="1:104">
      <c r="A69" s="185"/>
      <c r="B69" s="186" t="s">
        <v>73</v>
      </c>
      <c r="C69" s="187" t="str">
        <f>CONCATENATE(B66," ",C66)</f>
        <v>95 Dokončovací konstrukce na pozemních stavbách</v>
      </c>
      <c r="D69" s="188"/>
      <c r="E69" s="189"/>
      <c r="F69" s="190"/>
      <c r="G69" s="191">
        <f>SUM(G66:G68)</f>
        <v>0</v>
      </c>
      <c r="O69" s="170">
        <v>4</v>
      </c>
      <c r="BA69" s="192">
        <f>SUM(BA66:BA68)</f>
        <v>0</v>
      </c>
      <c r="BB69" s="192">
        <f>SUM(BB66:BB68)</f>
        <v>0</v>
      </c>
      <c r="BC69" s="192">
        <f>SUM(BC66:BC68)</f>
        <v>0</v>
      </c>
      <c r="BD69" s="192">
        <f>SUM(BD66:BD68)</f>
        <v>0</v>
      </c>
      <c r="BE69" s="192">
        <f>SUM(BE66:BE68)</f>
        <v>0</v>
      </c>
    </row>
    <row r="70" spans="1:104">
      <c r="A70" s="163" t="s">
        <v>72</v>
      </c>
      <c r="B70" s="164" t="s">
        <v>167</v>
      </c>
      <c r="C70" s="165" t="s">
        <v>168</v>
      </c>
      <c r="D70" s="166"/>
      <c r="E70" s="167"/>
      <c r="F70" s="167"/>
      <c r="G70" s="168"/>
      <c r="H70" s="169"/>
      <c r="I70" s="169"/>
      <c r="O70" s="170">
        <v>1</v>
      </c>
    </row>
    <row r="71" spans="1:104">
      <c r="A71" s="171">
        <v>24</v>
      </c>
      <c r="B71" s="172" t="s">
        <v>169</v>
      </c>
      <c r="C71" s="173" t="s">
        <v>170</v>
      </c>
      <c r="D71" s="174" t="s">
        <v>104</v>
      </c>
      <c r="E71" s="175">
        <v>1.3115000000000001</v>
      </c>
      <c r="F71" s="175">
        <v>0</v>
      </c>
      <c r="G71" s="176">
        <f>E71*F71</f>
        <v>0</v>
      </c>
      <c r="O71" s="170">
        <v>2</v>
      </c>
      <c r="AA71" s="146">
        <v>1</v>
      </c>
      <c r="AB71" s="146">
        <v>1</v>
      </c>
      <c r="AC71" s="146">
        <v>1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1</v>
      </c>
      <c r="CZ71" s="146">
        <v>6.7000000000000002E-4</v>
      </c>
    </row>
    <row r="72" spans="1:104">
      <c r="A72" s="178"/>
      <c r="B72" s="181"/>
      <c r="C72" s="226" t="s">
        <v>171</v>
      </c>
      <c r="D72" s="227"/>
      <c r="E72" s="182">
        <v>1.3115000000000001</v>
      </c>
      <c r="F72" s="183"/>
      <c r="G72" s="184"/>
      <c r="M72" s="180" t="s">
        <v>171</v>
      </c>
      <c r="O72" s="170"/>
    </row>
    <row r="73" spans="1:104" ht="22.5">
      <c r="A73" s="171">
        <v>25</v>
      </c>
      <c r="B73" s="172" t="s">
        <v>172</v>
      </c>
      <c r="C73" s="173" t="s">
        <v>173</v>
      </c>
      <c r="D73" s="174" t="s">
        <v>90</v>
      </c>
      <c r="E73" s="175">
        <v>2.9550000000000001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0</v>
      </c>
    </row>
    <row r="74" spans="1:104">
      <c r="A74" s="178"/>
      <c r="B74" s="181"/>
      <c r="C74" s="226" t="s">
        <v>174</v>
      </c>
      <c r="D74" s="227"/>
      <c r="E74" s="182">
        <v>2.9550000000000001</v>
      </c>
      <c r="F74" s="183"/>
      <c r="G74" s="184"/>
      <c r="M74" s="180" t="s">
        <v>174</v>
      </c>
      <c r="O74" s="170"/>
    </row>
    <row r="75" spans="1:104" ht="22.5">
      <c r="A75" s="171">
        <v>26</v>
      </c>
      <c r="B75" s="172" t="s">
        <v>175</v>
      </c>
      <c r="C75" s="173" t="s">
        <v>176</v>
      </c>
      <c r="D75" s="174" t="s">
        <v>90</v>
      </c>
      <c r="E75" s="175">
        <v>3.94</v>
      </c>
      <c r="F75" s="175">
        <v>0</v>
      </c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0</v>
      </c>
    </row>
    <row r="76" spans="1:104">
      <c r="A76" s="178"/>
      <c r="B76" s="181"/>
      <c r="C76" s="226" t="s">
        <v>177</v>
      </c>
      <c r="D76" s="227"/>
      <c r="E76" s="182">
        <v>3.94</v>
      </c>
      <c r="F76" s="183"/>
      <c r="G76" s="184"/>
      <c r="M76" s="180" t="s">
        <v>177</v>
      </c>
      <c r="O76" s="170"/>
    </row>
    <row r="77" spans="1:104">
      <c r="A77" s="171">
        <v>27</v>
      </c>
      <c r="B77" s="172" t="s">
        <v>178</v>
      </c>
      <c r="C77" s="173" t="s">
        <v>179</v>
      </c>
      <c r="D77" s="174" t="s">
        <v>104</v>
      </c>
      <c r="E77" s="175">
        <v>2.1</v>
      </c>
      <c r="F77" s="175">
        <v>0</v>
      </c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0</v>
      </c>
    </row>
    <row r="78" spans="1:104" ht="22.5">
      <c r="A78" s="171">
        <v>28</v>
      </c>
      <c r="B78" s="172" t="s">
        <v>180</v>
      </c>
      <c r="C78" s="173" t="s">
        <v>181</v>
      </c>
      <c r="D78" s="174" t="s">
        <v>104</v>
      </c>
      <c r="E78" s="175">
        <v>2.1</v>
      </c>
      <c r="F78" s="175">
        <v>0</v>
      </c>
      <c r="G78" s="176">
        <f>E78*F78</f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1</v>
      </c>
      <c r="CZ78" s="146">
        <v>0</v>
      </c>
    </row>
    <row r="79" spans="1:104">
      <c r="A79" s="178"/>
      <c r="B79" s="181"/>
      <c r="C79" s="226" t="s">
        <v>182</v>
      </c>
      <c r="D79" s="227"/>
      <c r="E79" s="182">
        <v>2.1</v>
      </c>
      <c r="F79" s="183"/>
      <c r="G79" s="184"/>
      <c r="M79" s="180" t="s">
        <v>182</v>
      </c>
      <c r="O79" s="170"/>
    </row>
    <row r="80" spans="1:104">
      <c r="A80" s="171">
        <v>29</v>
      </c>
      <c r="B80" s="172" t="s">
        <v>183</v>
      </c>
      <c r="C80" s="173" t="s">
        <v>184</v>
      </c>
      <c r="D80" s="174" t="s">
        <v>90</v>
      </c>
      <c r="E80" s="175">
        <v>1.97</v>
      </c>
      <c r="F80" s="175">
        <v>0</v>
      </c>
      <c r="G80" s="176">
        <f>E80*F80</f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</v>
      </c>
      <c r="CB80" s="177">
        <v>1</v>
      </c>
      <c r="CZ80" s="146">
        <v>0</v>
      </c>
    </row>
    <row r="81" spans="1:104">
      <c r="A81" s="178"/>
      <c r="B81" s="181"/>
      <c r="C81" s="226" t="s">
        <v>185</v>
      </c>
      <c r="D81" s="227"/>
      <c r="E81" s="182">
        <v>1.97</v>
      </c>
      <c r="F81" s="183"/>
      <c r="G81" s="184"/>
      <c r="M81" s="180" t="s">
        <v>185</v>
      </c>
      <c r="O81" s="170"/>
    </row>
    <row r="82" spans="1:104">
      <c r="A82" s="171">
        <v>30</v>
      </c>
      <c r="B82" s="172" t="s">
        <v>186</v>
      </c>
      <c r="C82" s="173" t="s">
        <v>187</v>
      </c>
      <c r="D82" s="174" t="s">
        <v>188</v>
      </c>
      <c r="E82" s="175">
        <v>2</v>
      </c>
      <c r="F82" s="175">
        <v>0</v>
      </c>
      <c r="G82" s="176">
        <f>E82*F82</f>
        <v>0</v>
      </c>
      <c r="O82" s="170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</v>
      </c>
      <c r="CB82" s="177">
        <v>1</v>
      </c>
      <c r="CZ82" s="146">
        <v>0</v>
      </c>
    </row>
    <row r="83" spans="1:104">
      <c r="A83" s="178"/>
      <c r="B83" s="181"/>
      <c r="C83" s="226" t="s">
        <v>189</v>
      </c>
      <c r="D83" s="227"/>
      <c r="E83" s="182">
        <v>1</v>
      </c>
      <c r="F83" s="183"/>
      <c r="G83" s="184"/>
      <c r="M83" s="180" t="s">
        <v>189</v>
      </c>
      <c r="O83" s="170"/>
    </row>
    <row r="84" spans="1:104">
      <c r="A84" s="178"/>
      <c r="B84" s="181"/>
      <c r="C84" s="226" t="s">
        <v>190</v>
      </c>
      <c r="D84" s="227"/>
      <c r="E84" s="182">
        <v>1</v>
      </c>
      <c r="F84" s="183"/>
      <c r="G84" s="184"/>
      <c r="M84" s="180" t="s">
        <v>190</v>
      </c>
      <c r="O84" s="170"/>
    </row>
    <row r="85" spans="1:104">
      <c r="A85" s="171">
        <v>31</v>
      </c>
      <c r="B85" s="172" t="s">
        <v>191</v>
      </c>
      <c r="C85" s="173" t="s">
        <v>192</v>
      </c>
      <c r="D85" s="174" t="s">
        <v>104</v>
      </c>
      <c r="E85" s="175">
        <v>1.6</v>
      </c>
      <c r="F85" s="175">
        <v>0</v>
      </c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1</v>
      </c>
      <c r="CZ85" s="146">
        <v>0.01</v>
      </c>
    </row>
    <row r="86" spans="1:104">
      <c r="A86" s="178"/>
      <c r="B86" s="181"/>
      <c r="C86" s="226" t="s">
        <v>193</v>
      </c>
      <c r="D86" s="227"/>
      <c r="E86" s="182">
        <v>1.6</v>
      </c>
      <c r="F86" s="183"/>
      <c r="G86" s="184"/>
      <c r="M86" s="180" t="s">
        <v>193</v>
      </c>
      <c r="O86" s="170"/>
    </row>
    <row r="87" spans="1:104">
      <c r="A87" s="171">
        <v>32</v>
      </c>
      <c r="B87" s="172" t="s">
        <v>194</v>
      </c>
      <c r="C87" s="173" t="s">
        <v>195</v>
      </c>
      <c r="D87" s="174" t="s">
        <v>188</v>
      </c>
      <c r="E87" s="175">
        <v>1</v>
      </c>
      <c r="F87" s="175">
        <v>0</v>
      </c>
      <c r="G87" s="176">
        <f>E87*F87</f>
        <v>0</v>
      </c>
      <c r="O87" s="170">
        <v>2</v>
      </c>
      <c r="AA87" s="146">
        <v>12</v>
      </c>
      <c r="AB87" s="146">
        <v>0</v>
      </c>
      <c r="AC87" s="146">
        <v>69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12</v>
      </c>
      <c r="CB87" s="177">
        <v>0</v>
      </c>
      <c r="CZ87" s="146">
        <v>0</v>
      </c>
    </row>
    <row r="88" spans="1:104">
      <c r="A88" s="185"/>
      <c r="B88" s="186" t="s">
        <v>73</v>
      </c>
      <c r="C88" s="187" t="str">
        <f>CONCATENATE(B70," ",C70)</f>
        <v>96 Bourání konstrukcí</v>
      </c>
      <c r="D88" s="188"/>
      <c r="E88" s="189"/>
      <c r="F88" s="190"/>
      <c r="G88" s="191">
        <f>SUM(G70:G87)</f>
        <v>0</v>
      </c>
      <c r="O88" s="170">
        <v>4</v>
      </c>
      <c r="BA88" s="192">
        <f>SUM(BA70:BA87)</f>
        <v>0</v>
      </c>
      <c r="BB88" s="192">
        <f>SUM(BB70:BB87)</f>
        <v>0</v>
      </c>
      <c r="BC88" s="192">
        <f>SUM(BC70:BC87)</f>
        <v>0</v>
      </c>
      <c r="BD88" s="192">
        <f>SUM(BD70:BD87)</f>
        <v>0</v>
      </c>
      <c r="BE88" s="192">
        <f>SUM(BE70:BE87)</f>
        <v>0</v>
      </c>
    </row>
    <row r="89" spans="1:104">
      <c r="A89" s="163" t="s">
        <v>72</v>
      </c>
      <c r="B89" s="164" t="s">
        <v>196</v>
      </c>
      <c r="C89" s="165" t="s">
        <v>197</v>
      </c>
      <c r="D89" s="166"/>
      <c r="E89" s="167"/>
      <c r="F89" s="167"/>
      <c r="G89" s="168"/>
      <c r="H89" s="169"/>
      <c r="I89" s="169"/>
      <c r="O89" s="170">
        <v>1</v>
      </c>
    </row>
    <row r="90" spans="1:104">
      <c r="A90" s="171">
        <v>33</v>
      </c>
      <c r="B90" s="172" t="s">
        <v>198</v>
      </c>
      <c r="C90" s="173" t="s">
        <v>199</v>
      </c>
      <c r="D90" s="174" t="s">
        <v>104</v>
      </c>
      <c r="E90" s="175">
        <v>14.1</v>
      </c>
      <c r="F90" s="175">
        <v>0</v>
      </c>
      <c r="G90" s="176">
        <f>E90*F90</f>
        <v>0</v>
      </c>
      <c r="O90" s="170">
        <v>2</v>
      </c>
      <c r="AA90" s="146">
        <v>1</v>
      </c>
      <c r="AB90" s="146">
        <v>1</v>
      </c>
      <c r="AC90" s="146">
        <v>1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1</v>
      </c>
      <c r="CB90" s="177">
        <v>1</v>
      </c>
      <c r="CZ90" s="146">
        <v>0</v>
      </c>
    </row>
    <row r="91" spans="1:104">
      <c r="A91" s="178"/>
      <c r="B91" s="181"/>
      <c r="C91" s="226" t="s">
        <v>200</v>
      </c>
      <c r="D91" s="227"/>
      <c r="E91" s="182">
        <v>14.1</v>
      </c>
      <c r="F91" s="183"/>
      <c r="G91" s="184"/>
      <c r="M91" s="180" t="s">
        <v>200</v>
      </c>
      <c r="O91" s="170"/>
    </row>
    <row r="92" spans="1:104">
      <c r="A92" s="185"/>
      <c r="B92" s="186" t="s">
        <v>73</v>
      </c>
      <c r="C92" s="187" t="str">
        <f>CONCATENATE(B89," ",C89)</f>
        <v>97 Prorážení otvorů</v>
      </c>
      <c r="D92" s="188"/>
      <c r="E92" s="189"/>
      <c r="F92" s="190"/>
      <c r="G92" s="191">
        <f>SUM(G89:G91)</f>
        <v>0</v>
      </c>
      <c r="O92" s="170">
        <v>4</v>
      </c>
      <c r="BA92" s="192">
        <f>SUM(BA89:BA91)</f>
        <v>0</v>
      </c>
      <c r="BB92" s="192">
        <f>SUM(BB89:BB91)</f>
        <v>0</v>
      </c>
      <c r="BC92" s="192">
        <f>SUM(BC89:BC91)</f>
        <v>0</v>
      </c>
      <c r="BD92" s="192">
        <f>SUM(BD89:BD91)</f>
        <v>0</v>
      </c>
      <c r="BE92" s="192">
        <f>SUM(BE89:BE91)</f>
        <v>0</v>
      </c>
    </row>
    <row r="93" spans="1:104">
      <c r="A93" s="163" t="s">
        <v>72</v>
      </c>
      <c r="B93" s="164" t="s">
        <v>201</v>
      </c>
      <c r="C93" s="165" t="s">
        <v>202</v>
      </c>
      <c r="D93" s="166"/>
      <c r="E93" s="167"/>
      <c r="F93" s="167"/>
      <c r="G93" s="168"/>
      <c r="H93" s="169"/>
      <c r="I93" s="169"/>
      <c r="O93" s="170">
        <v>1</v>
      </c>
    </row>
    <row r="94" spans="1:104">
      <c r="A94" s="171">
        <v>34</v>
      </c>
      <c r="B94" s="172" t="s">
        <v>203</v>
      </c>
      <c r="C94" s="173" t="s">
        <v>204</v>
      </c>
      <c r="D94" s="174" t="s">
        <v>140</v>
      </c>
      <c r="E94" s="175">
        <v>16.987939645000001</v>
      </c>
      <c r="F94" s="175">
        <v>0</v>
      </c>
      <c r="G94" s="176">
        <f>E94*F94</f>
        <v>0</v>
      </c>
      <c r="O94" s="170">
        <v>2</v>
      </c>
      <c r="AA94" s="146">
        <v>7</v>
      </c>
      <c r="AB94" s="146">
        <v>1</v>
      </c>
      <c r="AC94" s="146">
        <v>2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7</v>
      </c>
      <c r="CB94" s="177">
        <v>1</v>
      </c>
      <c r="CZ94" s="146">
        <v>0</v>
      </c>
    </row>
    <row r="95" spans="1:104">
      <c r="A95" s="185"/>
      <c r="B95" s="186" t="s">
        <v>73</v>
      </c>
      <c r="C95" s="187" t="str">
        <f>CONCATENATE(B93," ",C93)</f>
        <v>99 Staveništní přesun hmot</v>
      </c>
      <c r="D95" s="188"/>
      <c r="E95" s="189"/>
      <c r="F95" s="190"/>
      <c r="G95" s="191">
        <f>SUM(G93:G94)</f>
        <v>0</v>
      </c>
      <c r="O95" s="170">
        <v>4</v>
      </c>
      <c r="BA95" s="192">
        <f>SUM(BA93:BA94)</f>
        <v>0</v>
      </c>
      <c r="BB95" s="192">
        <f>SUM(BB93:BB94)</f>
        <v>0</v>
      </c>
      <c r="BC95" s="192">
        <f>SUM(BC93:BC94)</f>
        <v>0</v>
      </c>
      <c r="BD95" s="192">
        <f>SUM(BD93:BD94)</f>
        <v>0</v>
      </c>
      <c r="BE95" s="192">
        <f>SUM(BE93:BE94)</f>
        <v>0</v>
      </c>
    </row>
    <row r="96" spans="1:104">
      <c r="A96" s="163" t="s">
        <v>72</v>
      </c>
      <c r="B96" s="164" t="s">
        <v>205</v>
      </c>
      <c r="C96" s="165" t="s">
        <v>206</v>
      </c>
      <c r="D96" s="166"/>
      <c r="E96" s="167"/>
      <c r="F96" s="167"/>
      <c r="G96" s="168"/>
      <c r="H96" s="169"/>
      <c r="I96" s="169"/>
      <c r="O96" s="170">
        <v>1</v>
      </c>
    </row>
    <row r="97" spans="1:104" ht="22.5">
      <c r="A97" s="171">
        <v>35</v>
      </c>
      <c r="B97" s="172" t="s">
        <v>207</v>
      </c>
      <c r="C97" s="173" t="s">
        <v>208</v>
      </c>
      <c r="D97" s="174" t="s">
        <v>104</v>
      </c>
      <c r="E97" s="175">
        <v>47.28</v>
      </c>
      <c r="F97" s="175">
        <v>0</v>
      </c>
      <c r="G97" s="176">
        <f>E97*F97</f>
        <v>0</v>
      </c>
      <c r="O97" s="170">
        <v>2</v>
      </c>
      <c r="AA97" s="146">
        <v>2</v>
      </c>
      <c r="AB97" s="146">
        <v>7</v>
      </c>
      <c r="AC97" s="146">
        <v>7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2</v>
      </c>
      <c r="CB97" s="177">
        <v>7</v>
      </c>
      <c r="CZ97" s="146">
        <v>6.0299999999999998E-3</v>
      </c>
    </row>
    <row r="98" spans="1:104">
      <c r="A98" s="178"/>
      <c r="B98" s="181"/>
      <c r="C98" s="226" t="s">
        <v>209</v>
      </c>
      <c r="D98" s="227"/>
      <c r="E98" s="182">
        <v>47.28</v>
      </c>
      <c r="F98" s="183"/>
      <c r="G98" s="184"/>
      <c r="M98" s="180" t="s">
        <v>209</v>
      </c>
      <c r="O98" s="170"/>
    </row>
    <row r="99" spans="1:104" ht="22.5">
      <c r="A99" s="171">
        <v>36</v>
      </c>
      <c r="B99" s="172" t="s">
        <v>210</v>
      </c>
      <c r="C99" s="173" t="s">
        <v>211</v>
      </c>
      <c r="D99" s="174" t="s">
        <v>104</v>
      </c>
      <c r="E99" s="175">
        <v>2.1</v>
      </c>
      <c r="F99" s="175">
        <v>0</v>
      </c>
      <c r="G99" s="176">
        <f>E99*F99</f>
        <v>0</v>
      </c>
      <c r="O99" s="170">
        <v>2</v>
      </c>
      <c r="AA99" s="146">
        <v>2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2</v>
      </c>
      <c r="CB99" s="177">
        <v>7</v>
      </c>
      <c r="CZ99" s="146">
        <v>3.7799999999999999E-3</v>
      </c>
    </row>
    <row r="100" spans="1:104">
      <c r="A100" s="178"/>
      <c r="B100" s="181"/>
      <c r="C100" s="226" t="s">
        <v>153</v>
      </c>
      <c r="D100" s="227"/>
      <c r="E100" s="182">
        <v>2.1</v>
      </c>
      <c r="F100" s="183"/>
      <c r="G100" s="184"/>
      <c r="M100" s="180" t="s">
        <v>153</v>
      </c>
      <c r="O100" s="170"/>
    </row>
    <row r="101" spans="1:104">
      <c r="A101" s="185"/>
      <c r="B101" s="186" t="s">
        <v>73</v>
      </c>
      <c r="C101" s="187" t="str">
        <f>CONCATENATE(B96," ",C96)</f>
        <v>711 Izolace proti vodě</v>
      </c>
      <c r="D101" s="188"/>
      <c r="E101" s="189"/>
      <c r="F101" s="190"/>
      <c r="G101" s="191">
        <f>SUM(G96:G100)</f>
        <v>0</v>
      </c>
      <c r="O101" s="170">
        <v>4</v>
      </c>
      <c r="BA101" s="192">
        <f>SUM(BA96:BA100)</f>
        <v>0</v>
      </c>
      <c r="BB101" s="192">
        <f>SUM(BB96:BB100)</f>
        <v>0</v>
      </c>
      <c r="BC101" s="192">
        <f>SUM(BC96:BC100)</f>
        <v>0</v>
      </c>
      <c r="BD101" s="192">
        <f>SUM(BD96:BD100)</f>
        <v>0</v>
      </c>
      <c r="BE101" s="192">
        <f>SUM(BE96:BE100)</f>
        <v>0</v>
      </c>
    </row>
    <row r="102" spans="1:104">
      <c r="A102" s="163" t="s">
        <v>72</v>
      </c>
      <c r="B102" s="164" t="s">
        <v>212</v>
      </c>
      <c r="C102" s="165" t="s">
        <v>213</v>
      </c>
      <c r="D102" s="166"/>
      <c r="E102" s="167"/>
      <c r="F102" s="167"/>
      <c r="G102" s="168"/>
      <c r="H102" s="169"/>
      <c r="I102" s="169"/>
      <c r="O102" s="170">
        <v>1</v>
      </c>
    </row>
    <row r="103" spans="1:104">
      <c r="A103" s="171">
        <v>37</v>
      </c>
      <c r="B103" s="172" t="s">
        <v>214</v>
      </c>
      <c r="C103" s="173" t="s">
        <v>215</v>
      </c>
      <c r="D103" s="174" t="s">
        <v>104</v>
      </c>
      <c r="E103" s="175">
        <v>39.4</v>
      </c>
      <c r="F103" s="175">
        <v>0</v>
      </c>
      <c r="G103" s="176">
        <f>E103*F103</f>
        <v>0</v>
      </c>
      <c r="O103" s="170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7</v>
      </c>
      <c r="CZ103" s="146">
        <v>0</v>
      </c>
    </row>
    <row r="104" spans="1:104">
      <c r="A104" s="178"/>
      <c r="B104" s="181"/>
      <c r="C104" s="226" t="s">
        <v>156</v>
      </c>
      <c r="D104" s="227"/>
      <c r="E104" s="182">
        <v>39.4</v>
      </c>
      <c r="F104" s="183"/>
      <c r="G104" s="184"/>
      <c r="M104" s="180" t="s">
        <v>156</v>
      </c>
      <c r="O104" s="170"/>
    </row>
    <row r="105" spans="1:104">
      <c r="A105" s="171">
        <v>38</v>
      </c>
      <c r="B105" s="172" t="s">
        <v>216</v>
      </c>
      <c r="C105" s="173" t="s">
        <v>217</v>
      </c>
      <c r="D105" s="174" t="s">
        <v>104</v>
      </c>
      <c r="E105" s="175">
        <v>39.4</v>
      </c>
      <c r="F105" s="175">
        <v>0</v>
      </c>
      <c r="G105" s="176">
        <f>E105*F105</f>
        <v>0</v>
      </c>
      <c r="O105" s="170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7</v>
      </c>
      <c r="CZ105" s="146">
        <v>1.0000000000000001E-5</v>
      </c>
    </row>
    <row r="106" spans="1:104">
      <c r="A106" s="178"/>
      <c r="B106" s="181"/>
      <c r="C106" s="226" t="s">
        <v>156</v>
      </c>
      <c r="D106" s="227"/>
      <c r="E106" s="182">
        <v>39.4</v>
      </c>
      <c r="F106" s="183"/>
      <c r="G106" s="184"/>
      <c r="M106" s="180" t="s">
        <v>156</v>
      </c>
      <c r="O106" s="170"/>
    </row>
    <row r="107" spans="1:104">
      <c r="A107" s="171">
        <v>39</v>
      </c>
      <c r="B107" s="172" t="s">
        <v>218</v>
      </c>
      <c r="C107" s="173" t="s">
        <v>219</v>
      </c>
      <c r="D107" s="174" t="s">
        <v>104</v>
      </c>
      <c r="E107" s="175">
        <v>40.188000000000002</v>
      </c>
      <c r="F107" s="175">
        <v>0</v>
      </c>
      <c r="G107" s="176">
        <f>E107*F107</f>
        <v>0</v>
      </c>
      <c r="O107" s="170">
        <v>2</v>
      </c>
      <c r="AA107" s="146">
        <v>3</v>
      </c>
      <c r="AB107" s="146">
        <v>7</v>
      </c>
      <c r="AC107" s="146">
        <v>2837634004</v>
      </c>
      <c r="AZ107" s="146">
        <v>2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3</v>
      </c>
      <c r="CB107" s="177">
        <v>7</v>
      </c>
      <c r="CZ107" s="146">
        <v>1.8E-3</v>
      </c>
    </row>
    <row r="108" spans="1:104">
      <c r="A108" s="178"/>
      <c r="B108" s="181"/>
      <c r="C108" s="226" t="s">
        <v>220</v>
      </c>
      <c r="D108" s="227"/>
      <c r="E108" s="182">
        <v>40.188000000000002</v>
      </c>
      <c r="F108" s="183"/>
      <c r="G108" s="184"/>
      <c r="M108" s="180" t="s">
        <v>220</v>
      </c>
      <c r="O108" s="170"/>
    </row>
    <row r="109" spans="1:104">
      <c r="A109" s="171">
        <v>40</v>
      </c>
      <c r="B109" s="172" t="s">
        <v>221</v>
      </c>
      <c r="C109" s="173" t="s">
        <v>222</v>
      </c>
      <c r="D109" s="174" t="s">
        <v>61</v>
      </c>
      <c r="E109" s="175"/>
      <c r="F109" s="175">
        <v>0</v>
      </c>
      <c r="G109" s="176">
        <f>E109*F109</f>
        <v>0</v>
      </c>
      <c r="O109" s="170">
        <v>2</v>
      </c>
      <c r="AA109" s="146">
        <v>7</v>
      </c>
      <c r="AB109" s="146">
        <v>1002</v>
      </c>
      <c r="AC109" s="146">
        <v>5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7</v>
      </c>
      <c r="CB109" s="177">
        <v>1002</v>
      </c>
      <c r="CZ109" s="146">
        <v>0</v>
      </c>
    </row>
    <row r="110" spans="1:104">
      <c r="A110" s="185"/>
      <c r="B110" s="186" t="s">
        <v>73</v>
      </c>
      <c r="C110" s="187" t="str">
        <f>CONCATENATE(B102," ",C102)</f>
        <v>713 Izolace tepelné</v>
      </c>
      <c r="D110" s="188"/>
      <c r="E110" s="189"/>
      <c r="F110" s="190"/>
      <c r="G110" s="191">
        <f>SUM(G102:G109)</f>
        <v>0</v>
      </c>
      <c r="O110" s="170">
        <v>4</v>
      </c>
      <c r="BA110" s="192">
        <f>SUM(BA102:BA109)</f>
        <v>0</v>
      </c>
      <c r="BB110" s="192">
        <f>SUM(BB102:BB109)</f>
        <v>0</v>
      </c>
      <c r="BC110" s="192">
        <f>SUM(BC102:BC109)</f>
        <v>0</v>
      </c>
      <c r="BD110" s="192">
        <f>SUM(BD102:BD109)</f>
        <v>0</v>
      </c>
      <c r="BE110" s="192">
        <f>SUM(BE102:BE109)</f>
        <v>0</v>
      </c>
    </row>
    <row r="111" spans="1:104">
      <c r="A111" s="163" t="s">
        <v>72</v>
      </c>
      <c r="B111" s="164" t="s">
        <v>223</v>
      </c>
      <c r="C111" s="165" t="s">
        <v>224</v>
      </c>
      <c r="D111" s="166"/>
      <c r="E111" s="167"/>
      <c r="F111" s="167"/>
      <c r="G111" s="168"/>
      <c r="H111" s="169"/>
      <c r="I111" s="169"/>
      <c r="O111" s="170">
        <v>1</v>
      </c>
    </row>
    <row r="112" spans="1:104">
      <c r="A112" s="171">
        <v>41</v>
      </c>
      <c r="B112" s="172" t="s">
        <v>225</v>
      </c>
      <c r="C112" s="173" t="s">
        <v>226</v>
      </c>
      <c r="D112" s="174" t="s">
        <v>188</v>
      </c>
      <c r="E112" s="175">
        <v>1</v>
      </c>
      <c r="F112" s="175">
        <v>0</v>
      </c>
      <c r="G112" s="176">
        <f>E112*F112</f>
        <v>0</v>
      </c>
      <c r="O112" s="170">
        <v>2</v>
      </c>
      <c r="AA112" s="146">
        <v>2</v>
      </c>
      <c r="AB112" s="146">
        <v>7</v>
      </c>
      <c r="AC112" s="146">
        <v>7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2</v>
      </c>
      <c r="CB112" s="177">
        <v>7</v>
      </c>
      <c r="CZ112" s="146">
        <v>2.962E-2</v>
      </c>
    </row>
    <row r="113" spans="1:104">
      <c r="A113" s="178"/>
      <c r="B113" s="179"/>
      <c r="C113" s="228" t="s">
        <v>227</v>
      </c>
      <c r="D113" s="229"/>
      <c r="E113" s="229"/>
      <c r="F113" s="229"/>
      <c r="G113" s="230"/>
      <c r="L113" s="180" t="s">
        <v>227</v>
      </c>
      <c r="O113" s="170">
        <v>3</v>
      </c>
    </row>
    <row r="114" spans="1:104">
      <c r="A114" s="178"/>
      <c r="B114" s="179"/>
      <c r="C114" s="228"/>
      <c r="D114" s="229"/>
      <c r="E114" s="229"/>
      <c r="F114" s="229"/>
      <c r="G114" s="230"/>
      <c r="L114" s="180"/>
      <c r="O114" s="170">
        <v>3</v>
      </c>
    </row>
    <row r="115" spans="1:104">
      <c r="A115" s="178"/>
      <c r="B115" s="181"/>
      <c r="C115" s="226" t="s">
        <v>228</v>
      </c>
      <c r="D115" s="227"/>
      <c r="E115" s="182">
        <v>1</v>
      </c>
      <c r="F115" s="183"/>
      <c r="G115" s="184"/>
      <c r="M115" s="180" t="s">
        <v>228</v>
      </c>
      <c r="O115" s="170"/>
    </row>
    <row r="116" spans="1:104" ht="22.5">
      <c r="A116" s="171">
        <v>42</v>
      </c>
      <c r="B116" s="172" t="s">
        <v>229</v>
      </c>
      <c r="C116" s="173" t="s">
        <v>230</v>
      </c>
      <c r="D116" s="174" t="s">
        <v>99</v>
      </c>
      <c r="E116" s="175">
        <v>1</v>
      </c>
      <c r="F116" s="175">
        <v>0</v>
      </c>
      <c r="G116" s="176">
        <f>E116*F116</f>
        <v>0</v>
      </c>
      <c r="O116" s="170">
        <v>2</v>
      </c>
      <c r="AA116" s="146">
        <v>12</v>
      </c>
      <c r="AB116" s="146">
        <v>0</v>
      </c>
      <c r="AC116" s="146">
        <v>4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12</v>
      </c>
      <c r="CB116" s="177">
        <v>0</v>
      </c>
      <c r="CZ116" s="146">
        <v>0</v>
      </c>
    </row>
    <row r="117" spans="1:104">
      <c r="A117" s="171">
        <v>43</v>
      </c>
      <c r="B117" s="172" t="s">
        <v>231</v>
      </c>
      <c r="C117" s="173" t="s">
        <v>232</v>
      </c>
      <c r="D117" s="174" t="s">
        <v>188</v>
      </c>
      <c r="E117" s="175">
        <v>1</v>
      </c>
      <c r="F117" s="175">
        <v>0</v>
      </c>
      <c r="G117" s="176">
        <f>E117*F117</f>
        <v>0</v>
      </c>
      <c r="O117" s="170">
        <v>2</v>
      </c>
      <c r="AA117" s="146">
        <v>12</v>
      </c>
      <c r="AB117" s="146">
        <v>0</v>
      </c>
      <c r="AC117" s="146">
        <v>5</v>
      </c>
      <c r="AZ117" s="146">
        <v>2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12</v>
      </c>
      <c r="CB117" s="177">
        <v>0</v>
      </c>
      <c r="CZ117" s="146">
        <v>0</v>
      </c>
    </row>
    <row r="118" spans="1:104">
      <c r="A118" s="178"/>
      <c r="B118" s="179"/>
      <c r="C118" s="228" t="s">
        <v>233</v>
      </c>
      <c r="D118" s="229"/>
      <c r="E118" s="229"/>
      <c r="F118" s="229"/>
      <c r="G118" s="230"/>
      <c r="L118" s="180" t="s">
        <v>233</v>
      </c>
      <c r="O118" s="170">
        <v>3</v>
      </c>
    </row>
    <row r="119" spans="1:104">
      <c r="A119" s="171">
        <v>44</v>
      </c>
      <c r="B119" s="172" t="s">
        <v>234</v>
      </c>
      <c r="C119" s="173" t="s">
        <v>235</v>
      </c>
      <c r="D119" s="174" t="s">
        <v>61</v>
      </c>
      <c r="E119" s="175"/>
      <c r="F119" s="175">
        <v>0</v>
      </c>
      <c r="G119" s="176">
        <f>E119*F119</f>
        <v>0</v>
      </c>
      <c r="O119" s="170">
        <v>2</v>
      </c>
      <c r="AA119" s="146">
        <v>7</v>
      </c>
      <c r="AB119" s="146">
        <v>1002</v>
      </c>
      <c r="AC119" s="146">
        <v>5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7</v>
      </c>
      <c r="CB119" s="177">
        <v>1002</v>
      </c>
      <c r="CZ119" s="146">
        <v>0</v>
      </c>
    </row>
    <row r="120" spans="1:104">
      <c r="A120" s="185"/>
      <c r="B120" s="186" t="s">
        <v>73</v>
      </c>
      <c r="C120" s="187" t="str">
        <f>CONCATENATE(B111," ",C111)</f>
        <v>725 Zařizovací předměty</v>
      </c>
      <c r="D120" s="188"/>
      <c r="E120" s="189"/>
      <c r="F120" s="190"/>
      <c r="G120" s="191">
        <f>SUM(G111:G119)</f>
        <v>0</v>
      </c>
      <c r="O120" s="170">
        <v>4</v>
      </c>
      <c r="BA120" s="192">
        <f>SUM(BA111:BA119)</f>
        <v>0</v>
      </c>
      <c r="BB120" s="192">
        <f>SUM(BB111:BB119)</f>
        <v>0</v>
      </c>
      <c r="BC120" s="192">
        <f>SUM(BC111:BC119)</f>
        <v>0</v>
      </c>
      <c r="BD120" s="192">
        <f>SUM(BD111:BD119)</f>
        <v>0</v>
      </c>
      <c r="BE120" s="192">
        <f>SUM(BE111:BE119)</f>
        <v>0</v>
      </c>
    </row>
    <row r="121" spans="1:104">
      <c r="A121" s="163" t="s">
        <v>72</v>
      </c>
      <c r="B121" s="164" t="s">
        <v>236</v>
      </c>
      <c r="C121" s="165" t="s">
        <v>237</v>
      </c>
      <c r="D121" s="166"/>
      <c r="E121" s="167"/>
      <c r="F121" s="167"/>
      <c r="G121" s="168"/>
      <c r="H121" s="169"/>
      <c r="I121" s="169"/>
      <c r="O121" s="170">
        <v>1</v>
      </c>
    </row>
    <row r="122" spans="1:104">
      <c r="A122" s="171">
        <v>45</v>
      </c>
      <c r="B122" s="172" t="s">
        <v>238</v>
      </c>
      <c r="C122" s="173" t="s">
        <v>239</v>
      </c>
      <c r="D122" s="174" t="s">
        <v>104</v>
      </c>
      <c r="E122" s="175">
        <v>48.2</v>
      </c>
      <c r="F122" s="175">
        <v>0</v>
      </c>
      <c r="G122" s="176">
        <f>E122*F122</f>
        <v>0</v>
      </c>
      <c r="O122" s="170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7">
        <v>1</v>
      </c>
      <c r="CB122" s="177">
        <v>7</v>
      </c>
      <c r="CZ122" s="146">
        <v>0</v>
      </c>
    </row>
    <row r="123" spans="1:104">
      <c r="A123" s="178"/>
      <c r="B123" s="181"/>
      <c r="C123" s="226" t="s">
        <v>240</v>
      </c>
      <c r="D123" s="227"/>
      <c r="E123" s="182">
        <v>39.4</v>
      </c>
      <c r="F123" s="183"/>
      <c r="G123" s="184"/>
      <c r="M123" s="180" t="s">
        <v>240</v>
      </c>
      <c r="O123" s="170"/>
    </row>
    <row r="124" spans="1:104">
      <c r="A124" s="178"/>
      <c r="B124" s="181"/>
      <c r="C124" s="226" t="s">
        <v>241</v>
      </c>
      <c r="D124" s="227"/>
      <c r="E124" s="182">
        <v>8.8000000000000007</v>
      </c>
      <c r="F124" s="183"/>
      <c r="G124" s="184"/>
      <c r="M124" s="180" t="s">
        <v>241</v>
      </c>
      <c r="O124" s="170"/>
    </row>
    <row r="125" spans="1:104">
      <c r="A125" s="185"/>
      <c r="B125" s="186" t="s">
        <v>73</v>
      </c>
      <c r="C125" s="187" t="str">
        <f>CONCATENATE(B121," ",C121)</f>
        <v>762 Konstrukce tesařské</v>
      </c>
      <c r="D125" s="188"/>
      <c r="E125" s="189"/>
      <c r="F125" s="190"/>
      <c r="G125" s="191">
        <f>SUM(G121:G124)</f>
        <v>0</v>
      </c>
      <c r="O125" s="170">
        <v>4</v>
      </c>
      <c r="BA125" s="192">
        <f>SUM(BA121:BA124)</f>
        <v>0</v>
      </c>
      <c r="BB125" s="192">
        <f>SUM(BB121:BB124)</f>
        <v>0</v>
      </c>
      <c r="BC125" s="192">
        <f>SUM(BC121:BC124)</f>
        <v>0</v>
      </c>
      <c r="BD125" s="192">
        <f>SUM(BD121:BD124)</f>
        <v>0</v>
      </c>
      <c r="BE125" s="192">
        <f>SUM(BE121:BE124)</f>
        <v>0</v>
      </c>
    </row>
    <row r="126" spans="1:104">
      <c r="A126" s="163" t="s">
        <v>72</v>
      </c>
      <c r="B126" s="164" t="s">
        <v>242</v>
      </c>
      <c r="C126" s="165" t="s">
        <v>243</v>
      </c>
      <c r="D126" s="166"/>
      <c r="E126" s="167"/>
      <c r="F126" s="167"/>
      <c r="G126" s="168"/>
      <c r="H126" s="169"/>
      <c r="I126" s="169"/>
      <c r="O126" s="170">
        <v>1</v>
      </c>
    </row>
    <row r="127" spans="1:104">
      <c r="A127" s="171">
        <v>46</v>
      </c>
      <c r="B127" s="172" t="s">
        <v>244</v>
      </c>
      <c r="C127" s="173" t="s">
        <v>245</v>
      </c>
      <c r="D127" s="174" t="s">
        <v>104</v>
      </c>
      <c r="E127" s="175">
        <v>8.8000000000000007</v>
      </c>
      <c r="F127" s="175">
        <v>0</v>
      </c>
      <c r="G127" s="176">
        <f>E127*F127</f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4.0000000000000003E-5</v>
      </c>
    </row>
    <row r="128" spans="1:104">
      <c r="A128" s="178"/>
      <c r="B128" s="181"/>
      <c r="C128" s="226" t="s">
        <v>246</v>
      </c>
      <c r="D128" s="227"/>
      <c r="E128" s="182">
        <v>8.8000000000000007</v>
      </c>
      <c r="F128" s="183"/>
      <c r="G128" s="184"/>
      <c r="M128" s="180" t="s">
        <v>246</v>
      </c>
      <c r="O128" s="170"/>
    </row>
    <row r="129" spans="1:104">
      <c r="A129" s="171">
        <v>47</v>
      </c>
      <c r="B129" s="172" t="s">
        <v>247</v>
      </c>
      <c r="C129" s="173" t="s">
        <v>248</v>
      </c>
      <c r="D129" s="174" t="s">
        <v>104</v>
      </c>
      <c r="E129" s="175">
        <v>9.24</v>
      </c>
      <c r="F129" s="175">
        <v>0</v>
      </c>
      <c r="G129" s="176">
        <f>E129*F129</f>
        <v>0</v>
      </c>
      <c r="O129" s="170">
        <v>2</v>
      </c>
      <c r="AA129" s="146">
        <v>3</v>
      </c>
      <c r="AB129" s="146">
        <v>7</v>
      </c>
      <c r="AC129" s="146" t="s">
        <v>247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3</v>
      </c>
      <c r="CB129" s="177">
        <v>7</v>
      </c>
      <c r="CZ129" s="146">
        <v>1.3899999999999999E-2</v>
      </c>
    </row>
    <row r="130" spans="1:104">
      <c r="A130" s="178"/>
      <c r="B130" s="181"/>
      <c r="C130" s="226" t="s">
        <v>249</v>
      </c>
      <c r="D130" s="227"/>
      <c r="E130" s="182">
        <v>9.24</v>
      </c>
      <c r="F130" s="183"/>
      <c r="G130" s="184"/>
      <c r="M130" s="180" t="s">
        <v>249</v>
      </c>
      <c r="O130" s="170"/>
    </row>
    <row r="131" spans="1:104">
      <c r="A131" s="171">
        <v>48</v>
      </c>
      <c r="B131" s="172" t="s">
        <v>250</v>
      </c>
      <c r="C131" s="173" t="s">
        <v>251</v>
      </c>
      <c r="D131" s="174" t="s">
        <v>61</v>
      </c>
      <c r="E131" s="175"/>
      <c r="F131" s="175">
        <v>0</v>
      </c>
      <c r="G131" s="176">
        <f>E131*F131</f>
        <v>0</v>
      </c>
      <c r="O131" s="170">
        <v>2</v>
      </c>
      <c r="AA131" s="146">
        <v>7</v>
      </c>
      <c r="AB131" s="146">
        <v>1002</v>
      </c>
      <c r="AC131" s="146">
        <v>5</v>
      </c>
      <c r="AZ131" s="146">
        <v>2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7</v>
      </c>
      <c r="CB131" s="177">
        <v>1002</v>
      </c>
      <c r="CZ131" s="146">
        <v>0</v>
      </c>
    </row>
    <row r="132" spans="1:104">
      <c r="A132" s="185"/>
      <c r="B132" s="186" t="s">
        <v>73</v>
      </c>
      <c r="C132" s="187" t="str">
        <f>CONCATENATE(B126," ",C126)</f>
        <v>763 Dřevostavby</v>
      </c>
      <c r="D132" s="188"/>
      <c r="E132" s="189"/>
      <c r="F132" s="190"/>
      <c r="G132" s="191">
        <f>SUM(G126:G131)</f>
        <v>0</v>
      </c>
      <c r="O132" s="170">
        <v>4</v>
      </c>
      <c r="BA132" s="192">
        <f>SUM(BA126:BA131)</f>
        <v>0</v>
      </c>
      <c r="BB132" s="192">
        <f>SUM(BB126:BB131)</f>
        <v>0</v>
      </c>
      <c r="BC132" s="192">
        <f>SUM(BC126:BC131)</f>
        <v>0</v>
      </c>
      <c r="BD132" s="192">
        <f>SUM(BD126:BD131)</f>
        <v>0</v>
      </c>
      <c r="BE132" s="192">
        <f>SUM(BE126:BE131)</f>
        <v>0</v>
      </c>
    </row>
    <row r="133" spans="1:104">
      <c r="A133" s="163" t="s">
        <v>72</v>
      </c>
      <c r="B133" s="164" t="s">
        <v>252</v>
      </c>
      <c r="C133" s="165" t="s">
        <v>253</v>
      </c>
      <c r="D133" s="166"/>
      <c r="E133" s="167"/>
      <c r="F133" s="167"/>
      <c r="G133" s="168"/>
      <c r="H133" s="169"/>
      <c r="I133" s="169"/>
      <c r="O133" s="170">
        <v>1</v>
      </c>
    </row>
    <row r="134" spans="1:104">
      <c r="A134" s="171">
        <v>49</v>
      </c>
      <c r="B134" s="172" t="s">
        <v>254</v>
      </c>
      <c r="C134" s="173" t="s">
        <v>255</v>
      </c>
      <c r="D134" s="174" t="s">
        <v>188</v>
      </c>
      <c r="E134" s="175">
        <v>2</v>
      </c>
      <c r="F134" s="175">
        <v>0</v>
      </c>
      <c r="G134" s="176">
        <f>E134*F134</f>
        <v>0</v>
      </c>
      <c r="O134" s="170">
        <v>2</v>
      </c>
      <c r="AA134" s="146">
        <v>1</v>
      </c>
      <c r="AB134" s="146">
        <v>7</v>
      </c>
      <c r="AC134" s="146">
        <v>7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1</v>
      </c>
      <c r="CB134" s="177">
        <v>7</v>
      </c>
      <c r="CZ134" s="146">
        <v>0</v>
      </c>
    </row>
    <row r="135" spans="1:104">
      <c r="A135" s="178"/>
      <c r="B135" s="181"/>
      <c r="C135" s="226" t="s">
        <v>189</v>
      </c>
      <c r="D135" s="227"/>
      <c r="E135" s="182">
        <v>1</v>
      </c>
      <c r="F135" s="183"/>
      <c r="G135" s="184"/>
      <c r="M135" s="180" t="s">
        <v>189</v>
      </c>
      <c r="O135" s="170"/>
    </row>
    <row r="136" spans="1:104">
      <c r="A136" s="178"/>
      <c r="B136" s="181"/>
      <c r="C136" s="226" t="s">
        <v>190</v>
      </c>
      <c r="D136" s="227"/>
      <c r="E136" s="182">
        <v>1</v>
      </c>
      <c r="F136" s="183"/>
      <c r="G136" s="184"/>
      <c r="M136" s="180" t="s">
        <v>190</v>
      </c>
      <c r="O136" s="170"/>
    </row>
    <row r="137" spans="1:104" ht="22.5">
      <c r="A137" s="171">
        <v>50</v>
      </c>
      <c r="B137" s="172" t="s">
        <v>256</v>
      </c>
      <c r="C137" s="173" t="s">
        <v>257</v>
      </c>
      <c r="D137" s="174" t="s">
        <v>188</v>
      </c>
      <c r="E137" s="175">
        <v>1</v>
      </c>
      <c r="F137" s="175">
        <v>0</v>
      </c>
      <c r="G137" s="176">
        <f>E137*F137</f>
        <v>0</v>
      </c>
      <c r="O137" s="170">
        <v>2</v>
      </c>
      <c r="AA137" s="146">
        <v>1</v>
      </c>
      <c r="AB137" s="146">
        <v>7</v>
      </c>
      <c r="AC137" s="146">
        <v>7</v>
      </c>
      <c r="AZ137" s="146">
        <v>2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7">
        <v>1</v>
      </c>
      <c r="CB137" s="177">
        <v>7</v>
      </c>
      <c r="CZ137" s="146">
        <v>0</v>
      </c>
    </row>
    <row r="138" spans="1:104" ht="22.5">
      <c r="A138" s="171">
        <v>51</v>
      </c>
      <c r="B138" s="172" t="s">
        <v>258</v>
      </c>
      <c r="C138" s="173" t="s">
        <v>259</v>
      </c>
      <c r="D138" s="174" t="s">
        <v>188</v>
      </c>
      <c r="E138" s="175">
        <v>1</v>
      </c>
      <c r="F138" s="175">
        <v>0</v>
      </c>
      <c r="G138" s="176">
        <f>E138*F138</f>
        <v>0</v>
      </c>
      <c r="O138" s="170">
        <v>2</v>
      </c>
      <c r="AA138" s="146">
        <v>12</v>
      </c>
      <c r="AB138" s="146">
        <v>0</v>
      </c>
      <c r="AC138" s="146">
        <v>8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12</v>
      </c>
      <c r="CB138" s="177">
        <v>0</v>
      </c>
      <c r="CZ138" s="146">
        <v>0</v>
      </c>
    </row>
    <row r="139" spans="1:104">
      <c r="A139" s="178"/>
      <c r="B139" s="179"/>
      <c r="C139" s="228" t="s">
        <v>260</v>
      </c>
      <c r="D139" s="229"/>
      <c r="E139" s="229"/>
      <c r="F139" s="229"/>
      <c r="G139" s="230"/>
      <c r="L139" s="180" t="s">
        <v>260</v>
      </c>
      <c r="O139" s="170">
        <v>3</v>
      </c>
    </row>
    <row r="140" spans="1:104">
      <c r="A140" s="178"/>
      <c r="B140" s="181"/>
      <c r="C140" s="226" t="s">
        <v>261</v>
      </c>
      <c r="D140" s="227"/>
      <c r="E140" s="182">
        <v>1</v>
      </c>
      <c r="F140" s="183"/>
      <c r="G140" s="184"/>
      <c r="M140" s="180" t="s">
        <v>261</v>
      </c>
      <c r="O140" s="170"/>
    </row>
    <row r="141" spans="1:104" ht="22.5">
      <c r="A141" s="171">
        <v>52</v>
      </c>
      <c r="B141" s="172" t="s">
        <v>258</v>
      </c>
      <c r="C141" s="173" t="s">
        <v>262</v>
      </c>
      <c r="D141" s="174" t="s">
        <v>188</v>
      </c>
      <c r="E141" s="175">
        <v>1</v>
      </c>
      <c r="F141" s="175">
        <v>0</v>
      </c>
      <c r="G141" s="176">
        <f>E141*F141</f>
        <v>0</v>
      </c>
      <c r="O141" s="170">
        <v>2</v>
      </c>
      <c r="AA141" s="146">
        <v>12</v>
      </c>
      <c r="AB141" s="146">
        <v>0</v>
      </c>
      <c r="AC141" s="146">
        <v>12</v>
      </c>
      <c r="AZ141" s="146">
        <v>2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12</v>
      </c>
      <c r="CB141" s="177">
        <v>0</v>
      </c>
      <c r="CZ141" s="146">
        <v>0</v>
      </c>
    </row>
    <row r="142" spans="1:104" ht="22.5">
      <c r="A142" s="171">
        <v>53</v>
      </c>
      <c r="B142" s="172" t="s">
        <v>263</v>
      </c>
      <c r="C142" s="173" t="s">
        <v>264</v>
      </c>
      <c r="D142" s="174" t="s">
        <v>188</v>
      </c>
      <c r="E142" s="175">
        <v>1</v>
      </c>
      <c r="F142" s="175">
        <v>0</v>
      </c>
      <c r="G142" s="176">
        <f>E142*F142</f>
        <v>0</v>
      </c>
      <c r="O142" s="170">
        <v>2</v>
      </c>
      <c r="AA142" s="146">
        <v>12</v>
      </c>
      <c r="AB142" s="146">
        <v>0</v>
      </c>
      <c r="AC142" s="146">
        <v>9</v>
      </c>
      <c r="AZ142" s="146">
        <v>2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7">
        <v>12</v>
      </c>
      <c r="CB142" s="177">
        <v>0</v>
      </c>
      <c r="CZ142" s="146">
        <v>0</v>
      </c>
    </row>
    <row r="143" spans="1:104">
      <c r="A143" s="178"/>
      <c r="B143" s="179"/>
      <c r="C143" s="228" t="s">
        <v>260</v>
      </c>
      <c r="D143" s="229"/>
      <c r="E143" s="229"/>
      <c r="F143" s="229"/>
      <c r="G143" s="230"/>
      <c r="L143" s="180" t="s">
        <v>260</v>
      </c>
      <c r="O143" s="170">
        <v>3</v>
      </c>
    </row>
    <row r="144" spans="1:104">
      <c r="A144" s="178"/>
      <c r="B144" s="179"/>
      <c r="C144" s="228"/>
      <c r="D144" s="229"/>
      <c r="E144" s="229"/>
      <c r="F144" s="229"/>
      <c r="G144" s="230"/>
      <c r="L144" s="180"/>
      <c r="O144" s="170">
        <v>3</v>
      </c>
    </row>
    <row r="145" spans="1:104" ht="33.75">
      <c r="A145" s="178"/>
      <c r="B145" s="179"/>
      <c r="C145" s="228" t="s">
        <v>265</v>
      </c>
      <c r="D145" s="229"/>
      <c r="E145" s="229"/>
      <c r="F145" s="229"/>
      <c r="G145" s="230"/>
      <c r="L145" s="180" t="s">
        <v>265</v>
      </c>
      <c r="O145" s="170">
        <v>3</v>
      </c>
    </row>
    <row r="146" spans="1:104">
      <c r="A146" s="178"/>
      <c r="B146" s="181"/>
      <c r="C146" s="226" t="s">
        <v>266</v>
      </c>
      <c r="D146" s="227"/>
      <c r="E146" s="182">
        <v>1</v>
      </c>
      <c r="F146" s="183"/>
      <c r="G146" s="184"/>
      <c r="M146" s="180" t="s">
        <v>266</v>
      </c>
      <c r="O146" s="170"/>
    </row>
    <row r="147" spans="1:104" ht="22.5">
      <c r="A147" s="171">
        <v>54</v>
      </c>
      <c r="B147" s="172" t="s">
        <v>263</v>
      </c>
      <c r="C147" s="173" t="s">
        <v>267</v>
      </c>
      <c r="D147" s="174" t="s">
        <v>188</v>
      </c>
      <c r="E147" s="175">
        <v>1</v>
      </c>
      <c r="F147" s="175">
        <v>0</v>
      </c>
      <c r="G147" s="176">
        <f>E147*F147</f>
        <v>0</v>
      </c>
      <c r="O147" s="170">
        <v>2</v>
      </c>
      <c r="AA147" s="146">
        <v>12</v>
      </c>
      <c r="AB147" s="146">
        <v>0</v>
      </c>
      <c r="AC147" s="146">
        <v>70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12</v>
      </c>
      <c r="CB147" s="177">
        <v>0</v>
      </c>
      <c r="CZ147" s="146">
        <v>0</v>
      </c>
    </row>
    <row r="148" spans="1:104">
      <c r="A148" s="171">
        <v>55</v>
      </c>
      <c r="B148" s="172" t="s">
        <v>268</v>
      </c>
      <c r="C148" s="173" t="s">
        <v>269</v>
      </c>
      <c r="D148" s="174" t="s">
        <v>188</v>
      </c>
      <c r="E148" s="175">
        <v>1</v>
      </c>
      <c r="F148" s="175">
        <v>0</v>
      </c>
      <c r="G148" s="176">
        <f>E148*F148</f>
        <v>0</v>
      </c>
      <c r="O148" s="170">
        <v>2</v>
      </c>
      <c r="AA148" s="146">
        <v>12</v>
      </c>
      <c r="AB148" s="146">
        <v>0</v>
      </c>
      <c r="AC148" s="146">
        <v>10</v>
      </c>
      <c r="AZ148" s="146">
        <v>2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7">
        <v>12</v>
      </c>
      <c r="CB148" s="177">
        <v>0</v>
      </c>
      <c r="CZ148" s="146">
        <v>0</v>
      </c>
    </row>
    <row r="149" spans="1:104">
      <c r="A149" s="178"/>
      <c r="B149" s="179"/>
      <c r="C149" s="228" t="s">
        <v>260</v>
      </c>
      <c r="D149" s="229"/>
      <c r="E149" s="229"/>
      <c r="F149" s="229"/>
      <c r="G149" s="230"/>
      <c r="L149" s="180" t="s">
        <v>260</v>
      </c>
      <c r="O149" s="170">
        <v>3</v>
      </c>
    </row>
    <row r="150" spans="1:104">
      <c r="A150" s="178"/>
      <c r="B150" s="179"/>
      <c r="C150" s="228"/>
      <c r="D150" s="229"/>
      <c r="E150" s="229"/>
      <c r="F150" s="229"/>
      <c r="G150" s="230"/>
      <c r="L150" s="180"/>
      <c r="O150" s="170">
        <v>3</v>
      </c>
    </row>
    <row r="151" spans="1:104">
      <c r="A151" s="178"/>
      <c r="B151" s="179"/>
      <c r="C151" s="228" t="s">
        <v>270</v>
      </c>
      <c r="D151" s="229"/>
      <c r="E151" s="229"/>
      <c r="F151" s="229"/>
      <c r="G151" s="230"/>
      <c r="L151" s="180" t="s">
        <v>270</v>
      </c>
      <c r="O151" s="170">
        <v>3</v>
      </c>
    </row>
    <row r="152" spans="1:104">
      <c r="A152" s="178"/>
      <c r="B152" s="179"/>
      <c r="C152" s="228" t="s">
        <v>271</v>
      </c>
      <c r="D152" s="229"/>
      <c r="E152" s="229"/>
      <c r="F152" s="229"/>
      <c r="G152" s="230"/>
      <c r="L152" s="180" t="s">
        <v>271</v>
      </c>
      <c r="O152" s="170">
        <v>3</v>
      </c>
    </row>
    <row r="153" spans="1:104">
      <c r="A153" s="178"/>
      <c r="B153" s="181"/>
      <c r="C153" s="226" t="s">
        <v>272</v>
      </c>
      <c r="D153" s="227"/>
      <c r="E153" s="182">
        <v>1</v>
      </c>
      <c r="F153" s="183"/>
      <c r="G153" s="184"/>
      <c r="M153" s="180" t="s">
        <v>272</v>
      </c>
      <c r="O153" s="170"/>
    </row>
    <row r="154" spans="1:104">
      <c r="A154" s="171">
        <v>56</v>
      </c>
      <c r="B154" s="172" t="s">
        <v>273</v>
      </c>
      <c r="C154" s="173" t="s">
        <v>274</v>
      </c>
      <c r="D154" s="174" t="s">
        <v>61</v>
      </c>
      <c r="E154" s="175"/>
      <c r="F154" s="175">
        <v>0</v>
      </c>
      <c r="G154" s="176">
        <f>E154*F154</f>
        <v>0</v>
      </c>
      <c r="O154" s="170">
        <v>2</v>
      </c>
      <c r="AA154" s="146">
        <v>7</v>
      </c>
      <c r="AB154" s="146">
        <v>1002</v>
      </c>
      <c r="AC154" s="146">
        <v>5</v>
      </c>
      <c r="AZ154" s="146">
        <v>2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7</v>
      </c>
      <c r="CB154" s="177">
        <v>1002</v>
      </c>
      <c r="CZ154" s="146">
        <v>0</v>
      </c>
    </row>
    <row r="155" spans="1:104">
      <c r="A155" s="185"/>
      <c r="B155" s="186" t="s">
        <v>73</v>
      </c>
      <c r="C155" s="187" t="str">
        <f>CONCATENATE(B133," ",C133)</f>
        <v>766 Konstrukce truhlářské</v>
      </c>
      <c r="D155" s="188"/>
      <c r="E155" s="189"/>
      <c r="F155" s="190"/>
      <c r="G155" s="191">
        <f>SUM(G133:G154)</f>
        <v>0</v>
      </c>
      <c r="O155" s="170">
        <v>4</v>
      </c>
      <c r="BA155" s="192">
        <f>SUM(BA133:BA154)</f>
        <v>0</v>
      </c>
      <c r="BB155" s="192">
        <f>SUM(BB133:BB154)</f>
        <v>0</v>
      </c>
      <c r="BC155" s="192">
        <f>SUM(BC133:BC154)</f>
        <v>0</v>
      </c>
      <c r="BD155" s="192">
        <f>SUM(BD133:BD154)</f>
        <v>0</v>
      </c>
      <c r="BE155" s="192">
        <f>SUM(BE133:BE154)</f>
        <v>0</v>
      </c>
    </row>
    <row r="156" spans="1:104">
      <c r="A156" s="163" t="s">
        <v>72</v>
      </c>
      <c r="B156" s="164" t="s">
        <v>275</v>
      </c>
      <c r="C156" s="165" t="s">
        <v>276</v>
      </c>
      <c r="D156" s="166"/>
      <c r="E156" s="167"/>
      <c r="F156" s="167"/>
      <c r="G156" s="168"/>
      <c r="H156" s="169"/>
      <c r="I156" s="169"/>
      <c r="O156" s="170">
        <v>1</v>
      </c>
    </row>
    <row r="157" spans="1:104" ht="22.5">
      <c r="A157" s="171">
        <v>57</v>
      </c>
      <c r="B157" s="172" t="s">
        <v>277</v>
      </c>
      <c r="C157" s="173" t="s">
        <v>278</v>
      </c>
      <c r="D157" s="174" t="s">
        <v>104</v>
      </c>
      <c r="E157" s="175">
        <v>2.1</v>
      </c>
      <c r="F157" s="175">
        <v>0</v>
      </c>
      <c r="G157" s="176">
        <f>E157*F157</f>
        <v>0</v>
      </c>
      <c r="O157" s="170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1</v>
      </c>
      <c r="CB157" s="177">
        <v>7</v>
      </c>
      <c r="CZ157" s="146">
        <v>4.7499999999999999E-3</v>
      </c>
    </row>
    <row r="158" spans="1:104">
      <c r="A158" s="178"/>
      <c r="B158" s="181"/>
      <c r="C158" s="226" t="s">
        <v>153</v>
      </c>
      <c r="D158" s="227"/>
      <c r="E158" s="182">
        <v>2.1</v>
      </c>
      <c r="F158" s="183"/>
      <c r="G158" s="184"/>
      <c r="M158" s="180" t="s">
        <v>153</v>
      </c>
      <c r="O158" s="170"/>
    </row>
    <row r="159" spans="1:104">
      <c r="A159" s="171">
        <v>58</v>
      </c>
      <c r="B159" s="172" t="s">
        <v>279</v>
      </c>
      <c r="C159" s="173" t="s">
        <v>280</v>
      </c>
      <c r="D159" s="174" t="s">
        <v>104</v>
      </c>
      <c r="E159" s="175">
        <v>2.3519999999999999</v>
      </c>
      <c r="F159" s="175">
        <v>0</v>
      </c>
      <c r="G159" s="176">
        <f>E159*F159</f>
        <v>0</v>
      </c>
      <c r="O159" s="170">
        <v>2</v>
      </c>
      <c r="AA159" s="146">
        <v>3</v>
      </c>
      <c r="AB159" s="146">
        <v>7</v>
      </c>
      <c r="AC159" s="146">
        <v>597642032</v>
      </c>
      <c r="AZ159" s="146">
        <v>2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3</v>
      </c>
      <c r="CB159" s="177">
        <v>7</v>
      </c>
      <c r="CZ159" s="146">
        <v>1.9199999999999998E-2</v>
      </c>
    </row>
    <row r="160" spans="1:104">
      <c r="A160" s="178"/>
      <c r="B160" s="181"/>
      <c r="C160" s="226" t="s">
        <v>281</v>
      </c>
      <c r="D160" s="227"/>
      <c r="E160" s="182">
        <v>2.3519999999999999</v>
      </c>
      <c r="F160" s="183"/>
      <c r="G160" s="184"/>
      <c r="M160" s="180" t="s">
        <v>281</v>
      </c>
      <c r="O160" s="170"/>
    </row>
    <row r="161" spans="1:104">
      <c r="A161" s="171">
        <v>59</v>
      </c>
      <c r="B161" s="172" t="s">
        <v>282</v>
      </c>
      <c r="C161" s="173" t="s">
        <v>283</v>
      </c>
      <c r="D161" s="174" t="s">
        <v>61</v>
      </c>
      <c r="E161" s="175"/>
      <c r="F161" s="175">
        <v>0</v>
      </c>
      <c r="G161" s="176">
        <f>E161*F161</f>
        <v>0</v>
      </c>
      <c r="O161" s="170">
        <v>2</v>
      </c>
      <c r="AA161" s="146">
        <v>7</v>
      </c>
      <c r="AB161" s="146">
        <v>1002</v>
      </c>
      <c r="AC161" s="146">
        <v>5</v>
      </c>
      <c r="AZ161" s="146">
        <v>2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7</v>
      </c>
      <c r="CB161" s="177">
        <v>1002</v>
      </c>
      <c r="CZ161" s="146">
        <v>0</v>
      </c>
    </row>
    <row r="162" spans="1:104">
      <c r="A162" s="185"/>
      <c r="B162" s="186" t="s">
        <v>73</v>
      </c>
      <c r="C162" s="187" t="str">
        <f>CONCATENATE(B156," ",C156)</f>
        <v>771 Podlahy z dlaždic a obklady</v>
      </c>
      <c r="D162" s="188"/>
      <c r="E162" s="189"/>
      <c r="F162" s="190"/>
      <c r="G162" s="191">
        <f>SUM(G156:G161)</f>
        <v>0</v>
      </c>
      <c r="O162" s="170">
        <v>4</v>
      </c>
      <c r="BA162" s="192">
        <f>SUM(BA156:BA161)</f>
        <v>0</v>
      </c>
      <c r="BB162" s="192">
        <f>SUM(BB156:BB161)</f>
        <v>0</v>
      </c>
      <c r="BC162" s="192">
        <f>SUM(BC156:BC161)</f>
        <v>0</v>
      </c>
      <c r="BD162" s="192">
        <f>SUM(BD156:BD161)</f>
        <v>0</v>
      </c>
      <c r="BE162" s="192">
        <f>SUM(BE156:BE161)</f>
        <v>0</v>
      </c>
    </row>
    <row r="163" spans="1:104">
      <c r="A163" s="163" t="s">
        <v>72</v>
      </c>
      <c r="B163" s="164" t="s">
        <v>284</v>
      </c>
      <c r="C163" s="165" t="s">
        <v>285</v>
      </c>
      <c r="D163" s="166"/>
      <c r="E163" s="167"/>
      <c r="F163" s="167"/>
      <c r="G163" s="168"/>
      <c r="H163" s="169"/>
      <c r="I163" s="169"/>
      <c r="O163" s="170">
        <v>1</v>
      </c>
    </row>
    <row r="164" spans="1:104">
      <c r="A164" s="171">
        <v>60</v>
      </c>
      <c r="B164" s="172" t="s">
        <v>286</v>
      </c>
      <c r="C164" s="173" t="s">
        <v>287</v>
      </c>
      <c r="D164" s="174" t="s">
        <v>104</v>
      </c>
      <c r="E164" s="175">
        <v>8.8000000000000007</v>
      </c>
      <c r="F164" s="175">
        <v>0</v>
      </c>
      <c r="G164" s="176">
        <f>E164*F164</f>
        <v>0</v>
      </c>
      <c r="O164" s="170">
        <v>2</v>
      </c>
      <c r="AA164" s="146">
        <v>1</v>
      </c>
      <c r="AB164" s="146">
        <v>7</v>
      </c>
      <c r="AC164" s="146">
        <v>7</v>
      </c>
      <c r="AZ164" s="146">
        <v>2</v>
      </c>
      <c r="BA164" s="146">
        <f>IF(AZ164=1,G164,0)</f>
        <v>0</v>
      </c>
      <c r="BB164" s="146">
        <f>IF(AZ164=2,G164,0)</f>
        <v>0</v>
      </c>
      <c r="BC164" s="146">
        <f>IF(AZ164=3,G164,0)</f>
        <v>0</v>
      </c>
      <c r="BD164" s="146">
        <f>IF(AZ164=4,G164,0)</f>
        <v>0</v>
      </c>
      <c r="BE164" s="146">
        <f>IF(AZ164=5,G164,0)</f>
        <v>0</v>
      </c>
      <c r="CA164" s="177">
        <v>1</v>
      </c>
      <c r="CB164" s="177">
        <v>7</v>
      </c>
      <c r="CZ164" s="146">
        <v>1.0000000000000001E-5</v>
      </c>
    </row>
    <row r="165" spans="1:104">
      <c r="A165" s="178"/>
      <c r="B165" s="181"/>
      <c r="C165" s="226" t="s">
        <v>246</v>
      </c>
      <c r="D165" s="227"/>
      <c r="E165" s="182">
        <v>8.8000000000000007</v>
      </c>
      <c r="F165" s="183"/>
      <c r="G165" s="184"/>
      <c r="M165" s="180" t="s">
        <v>246</v>
      </c>
      <c r="O165" s="170"/>
    </row>
    <row r="166" spans="1:104">
      <c r="A166" s="171">
        <v>61</v>
      </c>
      <c r="B166" s="172" t="s">
        <v>288</v>
      </c>
      <c r="C166" s="173" t="s">
        <v>289</v>
      </c>
      <c r="D166" s="174" t="s">
        <v>61</v>
      </c>
      <c r="E166" s="175"/>
      <c r="F166" s="175">
        <v>0</v>
      </c>
      <c r="G166" s="176">
        <f>E166*F166</f>
        <v>0</v>
      </c>
      <c r="O166" s="170">
        <v>2</v>
      </c>
      <c r="AA166" s="146">
        <v>7</v>
      </c>
      <c r="AB166" s="146">
        <v>1002</v>
      </c>
      <c r="AC166" s="146">
        <v>5</v>
      </c>
      <c r="AZ166" s="146">
        <v>2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7</v>
      </c>
      <c r="CB166" s="177">
        <v>1002</v>
      </c>
      <c r="CZ166" s="146">
        <v>0</v>
      </c>
    </row>
    <row r="167" spans="1:104">
      <c r="A167" s="185"/>
      <c r="B167" s="186" t="s">
        <v>73</v>
      </c>
      <c r="C167" s="187" t="str">
        <f>CONCATENATE(B163," ",C163)</f>
        <v>775 Podlahy vlysové a parketové</v>
      </c>
      <c r="D167" s="188"/>
      <c r="E167" s="189"/>
      <c r="F167" s="190"/>
      <c r="G167" s="191">
        <f>SUM(G163:G166)</f>
        <v>0</v>
      </c>
      <c r="O167" s="170">
        <v>4</v>
      </c>
      <c r="BA167" s="192">
        <f>SUM(BA163:BA166)</f>
        <v>0</v>
      </c>
      <c r="BB167" s="192">
        <f>SUM(BB163:BB166)</f>
        <v>0</v>
      </c>
      <c r="BC167" s="192">
        <f>SUM(BC163:BC166)</f>
        <v>0</v>
      </c>
      <c r="BD167" s="192">
        <f>SUM(BD163:BD166)</f>
        <v>0</v>
      </c>
      <c r="BE167" s="192">
        <f>SUM(BE163:BE166)</f>
        <v>0</v>
      </c>
    </row>
    <row r="168" spans="1:104">
      <c r="A168" s="163" t="s">
        <v>72</v>
      </c>
      <c r="B168" s="164" t="s">
        <v>290</v>
      </c>
      <c r="C168" s="165" t="s">
        <v>291</v>
      </c>
      <c r="D168" s="166"/>
      <c r="E168" s="167"/>
      <c r="F168" s="167"/>
      <c r="G168" s="168"/>
      <c r="H168" s="169"/>
      <c r="I168" s="169"/>
      <c r="O168" s="170">
        <v>1</v>
      </c>
    </row>
    <row r="169" spans="1:104">
      <c r="A169" s="171">
        <v>62</v>
      </c>
      <c r="B169" s="172" t="s">
        <v>292</v>
      </c>
      <c r="C169" s="173" t="s">
        <v>293</v>
      </c>
      <c r="D169" s="174" t="s">
        <v>84</v>
      </c>
      <c r="E169" s="175">
        <v>55.69</v>
      </c>
      <c r="F169" s="175">
        <v>0</v>
      </c>
      <c r="G169" s="176">
        <f>E169*F169</f>
        <v>0</v>
      </c>
      <c r="O169" s="170">
        <v>2</v>
      </c>
      <c r="AA169" s="146">
        <v>1</v>
      </c>
      <c r="AB169" s="146">
        <v>7</v>
      </c>
      <c r="AC169" s="146">
        <v>7</v>
      </c>
      <c r="AZ169" s="146">
        <v>2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1</v>
      </c>
      <c r="CB169" s="177">
        <v>7</v>
      </c>
      <c r="CZ169" s="146">
        <v>0</v>
      </c>
    </row>
    <row r="170" spans="1:104">
      <c r="A170" s="178"/>
      <c r="B170" s="181"/>
      <c r="C170" s="226" t="s">
        <v>294</v>
      </c>
      <c r="D170" s="227"/>
      <c r="E170" s="182">
        <v>19.96</v>
      </c>
      <c r="F170" s="183"/>
      <c r="G170" s="184"/>
      <c r="M170" s="180" t="s">
        <v>294</v>
      </c>
      <c r="O170" s="170"/>
    </row>
    <row r="171" spans="1:104">
      <c r="A171" s="178"/>
      <c r="B171" s="181"/>
      <c r="C171" s="226" t="s">
        <v>295</v>
      </c>
      <c r="D171" s="227"/>
      <c r="E171" s="182">
        <v>15.48</v>
      </c>
      <c r="F171" s="183"/>
      <c r="G171" s="184"/>
      <c r="M171" s="180" t="s">
        <v>295</v>
      </c>
      <c r="O171" s="170"/>
    </row>
    <row r="172" spans="1:104">
      <c r="A172" s="178"/>
      <c r="B172" s="181"/>
      <c r="C172" s="226" t="s">
        <v>296</v>
      </c>
      <c r="D172" s="227"/>
      <c r="E172" s="182">
        <v>13.06</v>
      </c>
      <c r="F172" s="183"/>
      <c r="G172" s="184"/>
      <c r="M172" s="180" t="s">
        <v>296</v>
      </c>
      <c r="O172" s="170"/>
    </row>
    <row r="173" spans="1:104">
      <c r="A173" s="178"/>
      <c r="B173" s="181"/>
      <c r="C173" s="226" t="s">
        <v>297</v>
      </c>
      <c r="D173" s="227"/>
      <c r="E173" s="182">
        <v>7.19</v>
      </c>
      <c r="F173" s="183"/>
      <c r="G173" s="184"/>
      <c r="M173" s="180" t="s">
        <v>297</v>
      </c>
      <c r="O173" s="170"/>
    </row>
    <row r="174" spans="1:104">
      <c r="A174" s="171">
        <v>63</v>
      </c>
      <c r="B174" s="172" t="s">
        <v>298</v>
      </c>
      <c r="C174" s="173" t="s">
        <v>299</v>
      </c>
      <c r="D174" s="174" t="s">
        <v>104</v>
      </c>
      <c r="E174" s="175">
        <v>59.1</v>
      </c>
      <c r="F174" s="175">
        <v>0</v>
      </c>
      <c r="G174" s="176">
        <f>E174*F174</f>
        <v>0</v>
      </c>
      <c r="O174" s="170">
        <v>2</v>
      </c>
      <c r="AA174" s="146">
        <v>1</v>
      </c>
      <c r="AB174" s="146">
        <v>7</v>
      </c>
      <c r="AC174" s="146">
        <v>7</v>
      </c>
      <c r="AZ174" s="146">
        <v>2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7">
        <v>1</v>
      </c>
      <c r="CB174" s="177">
        <v>7</v>
      </c>
      <c r="CZ174" s="146">
        <v>0</v>
      </c>
    </row>
    <row r="175" spans="1:104">
      <c r="A175" s="178"/>
      <c r="B175" s="181"/>
      <c r="C175" s="226" t="s">
        <v>240</v>
      </c>
      <c r="D175" s="227"/>
      <c r="E175" s="182">
        <v>39.4</v>
      </c>
      <c r="F175" s="183"/>
      <c r="G175" s="184"/>
      <c r="M175" s="180" t="s">
        <v>240</v>
      </c>
      <c r="O175" s="170"/>
    </row>
    <row r="176" spans="1:104">
      <c r="A176" s="178"/>
      <c r="B176" s="181"/>
      <c r="C176" s="226" t="s">
        <v>300</v>
      </c>
      <c r="D176" s="227"/>
      <c r="E176" s="182">
        <v>17.600000000000001</v>
      </c>
      <c r="F176" s="183"/>
      <c r="G176" s="184"/>
      <c r="M176" s="180" t="s">
        <v>300</v>
      </c>
      <c r="O176" s="170"/>
    </row>
    <row r="177" spans="1:104">
      <c r="A177" s="178"/>
      <c r="B177" s="181"/>
      <c r="C177" s="226" t="s">
        <v>182</v>
      </c>
      <c r="D177" s="227"/>
      <c r="E177" s="182">
        <v>2.1</v>
      </c>
      <c r="F177" s="183"/>
      <c r="G177" s="184"/>
      <c r="M177" s="180" t="s">
        <v>182</v>
      </c>
      <c r="O177" s="170"/>
    </row>
    <row r="178" spans="1:104">
      <c r="A178" s="171">
        <v>64</v>
      </c>
      <c r="B178" s="172" t="s">
        <v>301</v>
      </c>
      <c r="C178" s="173" t="s">
        <v>302</v>
      </c>
      <c r="D178" s="174" t="s">
        <v>104</v>
      </c>
      <c r="E178" s="175">
        <v>48.2</v>
      </c>
      <c r="F178" s="175">
        <v>0</v>
      </c>
      <c r="G178" s="176">
        <f>E178*F178</f>
        <v>0</v>
      </c>
      <c r="O178" s="170">
        <v>2</v>
      </c>
      <c r="AA178" s="146">
        <v>2</v>
      </c>
      <c r="AB178" s="146">
        <v>7</v>
      </c>
      <c r="AC178" s="146">
        <v>7</v>
      </c>
      <c r="AZ178" s="146">
        <v>2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2</v>
      </c>
      <c r="CB178" s="177">
        <v>7</v>
      </c>
      <c r="CZ178" s="146">
        <v>4.1099999999999999E-3</v>
      </c>
    </row>
    <row r="179" spans="1:104">
      <c r="A179" s="178"/>
      <c r="B179" s="181"/>
      <c r="C179" s="226" t="s">
        <v>156</v>
      </c>
      <c r="D179" s="227"/>
      <c r="E179" s="182">
        <v>39.4</v>
      </c>
      <c r="F179" s="183"/>
      <c r="G179" s="184"/>
      <c r="M179" s="180" t="s">
        <v>156</v>
      </c>
      <c r="O179" s="170"/>
    </row>
    <row r="180" spans="1:104">
      <c r="A180" s="178"/>
      <c r="B180" s="181"/>
      <c r="C180" s="226" t="s">
        <v>246</v>
      </c>
      <c r="D180" s="227"/>
      <c r="E180" s="182">
        <v>8.8000000000000007</v>
      </c>
      <c r="F180" s="183"/>
      <c r="G180" s="184"/>
      <c r="M180" s="180" t="s">
        <v>246</v>
      </c>
      <c r="O180" s="170"/>
    </row>
    <row r="181" spans="1:104">
      <c r="A181" s="185"/>
      <c r="B181" s="186" t="s">
        <v>73</v>
      </c>
      <c r="C181" s="187" t="str">
        <f>CONCATENATE(B168," ",C168)</f>
        <v>776 Podlahy povlakové</v>
      </c>
      <c r="D181" s="188"/>
      <c r="E181" s="189"/>
      <c r="F181" s="190"/>
      <c r="G181" s="191">
        <f>SUM(G168:G180)</f>
        <v>0</v>
      </c>
      <c r="O181" s="170">
        <v>4</v>
      </c>
      <c r="BA181" s="192">
        <f>SUM(BA168:BA180)</f>
        <v>0</v>
      </c>
      <c r="BB181" s="192">
        <f>SUM(BB168:BB180)</f>
        <v>0</v>
      </c>
      <c r="BC181" s="192">
        <f>SUM(BC168:BC180)</f>
        <v>0</v>
      </c>
      <c r="BD181" s="192">
        <f>SUM(BD168:BD180)</f>
        <v>0</v>
      </c>
      <c r="BE181" s="192">
        <f>SUM(BE168:BE180)</f>
        <v>0</v>
      </c>
    </row>
    <row r="182" spans="1:104">
      <c r="A182" s="163" t="s">
        <v>72</v>
      </c>
      <c r="B182" s="164" t="s">
        <v>303</v>
      </c>
      <c r="C182" s="165" t="s">
        <v>304</v>
      </c>
      <c r="D182" s="166"/>
      <c r="E182" s="167"/>
      <c r="F182" s="167"/>
      <c r="G182" s="168"/>
      <c r="H182" s="169"/>
      <c r="I182" s="169"/>
      <c r="O182" s="170">
        <v>1</v>
      </c>
    </row>
    <row r="183" spans="1:104" ht="22.5">
      <c r="A183" s="171">
        <v>65</v>
      </c>
      <c r="B183" s="172" t="s">
        <v>305</v>
      </c>
      <c r="C183" s="173" t="s">
        <v>306</v>
      </c>
      <c r="D183" s="174" t="s">
        <v>104</v>
      </c>
      <c r="E183" s="175">
        <v>12.9</v>
      </c>
      <c r="F183" s="175">
        <v>0</v>
      </c>
      <c r="G183" s="176">
        <f>E183*F183</f>
        <v>0</v>
      </c>
      <c r="O183" s="170">
        <v>2</v>
      </c>
      <c r="AA183" s="146">
        <v>12</v>
      </c>
      <c r="AB183" s="146">
        <v>0</v>
      </c>
      <c r="AC183" s="146">
        <v>96</v>
      </c>
      <c r="AZ183" s="146">
        <v>2</v>
      </c>
      <c r="BA183" s="146">
        <f>IF(AZ183=1,G183,0)</f>
        <v>0</v>
      </c>
      <c r="BB183" s="146">
        <f>IF(AZ183=2,G183,0)</f>
        <v>0</v>
      </c>
      <c r="BC183" s="146">
        <f>IF(AZ183=3,G183,0)</f>
        <v>0</v>
      </c>
      <c r="BD183" s="146">
        <f>IF(AZ183=4,G183,0)</f>
        <v>0</v>
      </c>
      <c r="BE183" s="146">
        <f>IF(AZ183=5,G183,0)</f>
        <v>0</v>
      </c>
      <c r="CA183" s="177">
        <v>12</v>
      </c>
      <c r="CB183" s="177">
        <v>0</v>
      </c>
      <c r="CZ183" s="146">
        <v>0</v>
      </c>
    </row>
    <row r="184" spans="1:104">
      <c r="A184" s="178"/>
      <c r="B184" s="181"/>
      <c r="C184" s="226" t="s">
        <v>307</v>
      </c>
      <c r="D184" s="227"/>
      <c r="E184" s="182">
        <v>12.9</v>
      </c>
      <c r="F184" s="183"/>
      <c r="G184" s="184"/>
      <c r="M184" s="180" t="s">
        <v>307</v>
      </c>
      <c r="O184" s="170"/>
    </row>
    <row r="185" spans="1:104">
      <c r="A185" s="171">
        <v>66</v>
      </c>
      <c r="B185" s="172" t="s">
        <v>308</v>
      </c>
      <c r="C185" s="173" t="s">
        <v>309</v>
      </c>
      <c r="D185" s="174" t="s">
        <v>61</v>
      </c>
      <c r="E185" s="175"/>
      <c r="F185" s="175">
        <v>0</v>
      </c>
      <c r="G185" s="176">
        <f>E185*F185</f>
        <v>0</v>
      </c>
      <c r="O185" s="170">
        <v>2</v>
      </c>
      <c r="AA185" s="146">
        <v>7</v>
      </c>
      <c r="AB185" s="146">
        <v>1002</v>
      </c>
      <c r="AC185" s="146">
        <v>5</v>
      </c>
      <c r="AZ185" s="146">
        <v>2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7</v>
      </c>
      <c r="CB185" s="177">
        <v>1002</v>
      </c>
      <c r="CZ185" s="146">
        <v>0</v>
      </c>
    </row>
    <row r="186" spans="1:104">
      <c r="A186" s="185"/>
      <c r="B186" s="186" t="s">
        <v>73</v>
      </c>
      <c r="C186" s="187" t="str">
        <f>CONCATENATE(B182," ",C182)</f>
        <v>781 Obklady keramické</v>
      </c>
      <c r="D186" s="188"/>
      <c r="E186" s="189"/>
      <c r="F186" s="190"/>
      <c r="G186" s="191">
        <f>SUM(G182:G185)</f>
        <v>0</v>
      </c>
      <c r="O186" s="170">
        <v>4</v>
      </c>
      <c r="BA186" s="192">
        <f>SUM(BA182:BA185)</f>
        <v>0</v>
      </c>
      <c r="BB186" s="192">
        <f>SUM(BB182:BB185)</f>
        <v>0</v>
      </c>
      <c r="BC186" s="192">
        <f>SUM(BC182:BC185)</f>
        <v>0</v>
      </c>
      <c r="BD186" s="192">
        <f>SUM(BD182:BD185)</f>
        <v>0</v>
      </c>
      <c r="BE186" s="192">
        <f>SUM(BE182:BE185)</f>
        <v>0</v>
      </c>
    </row>
    <row r="187" spans="1:104">
      <c r="A187" s="163" t="s">
        <v>72</v>
      </c>
      <c r="B187" s="164" t="s">
        <v>310</v>
      </c>
      <c r="C187" s="165" t="s">
        <v>311</v>
      </c>
      <c r="D187" s="166"/>
      <c r="E187" s="167"/>
      <c r="F187" s="167"/>
      <c r="G187" s="168"/>
      <c r="H187" s="169"/>
      <c r="I187" s="169"/>
      <c r="O187" s="170">
        <v>1</v>
      </c>
    </row>
    <row r="188" spans="1:104" ht="22.5">
      <c r="A188" s="171">
        <v>67</v>
      </c>
      <c r="B188" s="172" t="s">
        <v>312</v>
      </c>
      <c r="C188" s="173" t="s">
        <v>313</v>
      </c>
      <c r="D188" s="174" t="s">
        <v>104</v>
      </c>
      <c r="E188" s="175">
        <v>2</v>
      </c>
      <c r="F188" s="175">
        <v>0</v>
      </c>
      <c r="G188" s="176">
        <f>E188*F188</f>
        <v>0</v>
      </c>
      <c r="O188" s="170">
        <v>2</v>
      </c>
      <c r="AA188" s="146">
        <v>2</v>
      </c>
      <c r="AB188" s="146">
        <v>7</v>
      </c>
      <c r="AC188" s="146">
        <v>7</v>
      </c>
      <c r="AZ188" s="146">
        <v>2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7">
        <v>2</v>
      </c>
      <c r="CB188" s="177">
        <v>7</v>
      </c>
      <c r="CZ188" s="146">
        <v>2.5999999999999998E-4</v>
      </c>
    </row>
    <row r="189" spans="1:104">
      <c r="A189" s="178"/>
      <c r="B189" s="181"/>
      <c r="C189" s="226" t="s">
        <v>314</v>
      </c>
      <c r="D189" s="227"/>
      <c r="E189" s="182">
        <v>2</v>
      </c>
      <c r="F189" s="183"/>
      <c r="G189" s="184"/>
      <c r="M189" s="180" t="s">
        <v>314</v>
      </c>
      <c r="O189" s="170"/>
    </row>
    <row r="190" spans="1:104" ht="22.5">
      <c r="A190" s="171">
        <v>68</v>
      </c>
      <c r="B190" s="172" t="s">
        <v>315</v>
      </c>
      <c r="C190" s="173" t="s">
        <v>316</v>
      </c>
      <c r="D190" s="174" t="s">
        <v>104</v>
      </c>
      <c r="E190" s="175">
        <v>2</v>
      </c>
      <c r="F190" s="175">
        <v>0</v>
      </c>
      <c r="G190" s="176">
        <f>E190*F190</f>
        <v>0</v>
      </c>
      <c r="O190" s="170">
        <v>2</v>
      </c>
      <c r="AA190" s="146">
        <v>2</v>
      </c>
      <c r="AB190" s="146">
        <v>7</v>
      </c>
      <c r="AC190" s="146">
        <v>7</v>
      </c>
      <c r="AZ190" s="146">
        <v>2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7">
        <v>2</v>
      </c>
      <c r="CB190" s="177">
        <v>7</v>
      </c>
      <c r="CZ190" s="146">
        <v>3.8000000000000002E-4</v>
      </c>
    </row>
    <row r="191" spans="1:104">
      <c r="A191" s="178"/>
      <c r="B191" s="181"/>
      <c r="C191" s="226" t="s">
        <v>317</v>
      </c>
      <c r="D191" s="227"/>
      <c r="E191" s="182">
        <v>2</v>
      </c>
      <c r="F191" s="183"/>
      <c r="G191" s="184"/>
      <c r="M191" s="180" t="s">
        <v>317</v>
      </c>
      <c r="O191" s="170"/>
    </row>
    <row r="192" spans="1:104">
      <c r="A192" s="185"/>
      <c r="B192" s="186" t="s">
        <v>73</v>
      </c>
      <c r="C192" s="187" t="str">
        <f>CONCATENATE(B187," ",C187)</f>
        <v>783 Nátěry</v>
      </c>
      <c r="D192" s="188"/>
      <c r="E192" s="189"/>
      <c r="F192" s="190"/>
      <c r="G192" s="191">
        <f>SUM(G187:G191)</f>
        <v>0</v>
      </c>
      <c r="O192" s="170">
        <v>4</v>
      </c>
      <c r="BA192" s="192">
        <f>SUM(BA187:BA191)</f>
        <v>0</v>
      </c>
      <c r="BB192" s="192">
        <f>SUM(BB187:BB191)</f>
        <v>0</v>
      </c>
      <c r="BC192" s="192">
        <f>SUM(BC187:BC191)</f>
        <v>0</v>
      </c>
      <c r="BD192" s="192">
        <f>SUM(BD187:BD191)</f>
        <v>0</v>
      </c>
      <c r="BE192" s="192">
        <f>SUM(BE187:BE191)</f>
        <v>0</v>
      </c>
    </row>
    <row r="193" spans="1:104">
      <c r="A193" s="163" t="s">
        <v>72</v>
      </c>
      <c r="B193" s="164" t="s">
        <v>318</v>
      </c>
      <c r="C193" s="165" t="s">
        <v>319</v>
      </c>
      <c r="D193" s="166"/>
      <c r="E193" s="167"/>
      <c r="F193" s="167"/>
      <c r="G193" s="168"/>
      <c r="H193" s="169"/>
      <c r="I193" s="169"/>
      <c r="O193" s="170">
        <v>1</v>
      </c>
    </row>
    <row r="194" spans="1:104">
      <c r="A194" s="171">
        <v>69</v>
      </c>
      <c r="B194" s="172" t="s">
        <v>320</v>
      </c>
      <c r="C194" s="173" t="s">
        <v>321</v>
      </c>
      <c r="D194" s="174" t="s">
        <v>104</v>
      </c>
      <c r="E194" s="175">
        <v>1.5</v>
      </c>
      <c r="F194" s="175">
        <v>0</v>
      </c>
      <c r="G194" s="176">
        <f>E194*F194</f>
        <v>0</v>
      </c>
      <c r="O194" s="170">
        <v>2</v>
      </c>
      <c r="AA194" s="146">
        <v>1</v>
      </c>
      <c r="AB194" s="146">
        <v>7</v>
      </c>
      <c r="AC194" s="146">
        <v>7</v>
      </c>
      <c r="AZ194" s="146">
        <v>2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7">
        <v>1</v>
      </c>
      <c r="CB194" s="177">
        <v>7</v>
      </c>
      <c r="CZ194" s="146">
        <v>2.7999999999999998E-4</v>
      </c>
    </row>
    <row r="195" spans="1:104">
      <c r="A195" s="171">
        <v>70</v>
      </c>
      <c r="B195" s="172" t="s">
        <v>322</v>
      </c>
      <c r="C195" s="173" t="s">
        <v>323</v>
      </c>
      <c r="D195" s="174" t="s">
        <v>104</v>
      </c>
      <c r="E195" s="175">
        <v>203.24299999999999</v>
      </c>
      <c r="F195" s="175">
        <v>0</v>
      </c>
      <c r="G195" s="176">
        <f>E195*F195</f>
        <v>0</v>
      </c>
      <c r="O195" s="170">
        <v>2</v>
      </c>
      <c r="AA195" s="146">
        <v>1</v>
      </c>
      <c r="AB195" s="146">
        <v>7</v>
      </c>
      <c r="AC195" s="146">
        <v>7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1</v>
      </c>
      <c r="CB195" s="177">
        <v>7</v>
      </c>
      <c r="CZ195" s="146">
        <v>6.9999999999999994E-5</v>
      </c>
    </row>
    <row r="196" spans="1:104">
      <c r="A196" s="178"/>
      <c r="B196" s="181"/>
      <c r="C196" s="226" t="s">
        <v>161</v>
      </c>
      <c r="D196" s="227"/>
      <c r="E196" s="182">
        <v>50.3</v>
      </c>
      <c r="F196" s="183"/>
      <c r="G196" s="184"/>
      <c r="M196" s="180" t="s">
        <v>161</v>
      </c>
      <c r="O196" s="170"/>
    </row>
    <row r="197" spans="1:104">
      <c r="A197" s="178"/>
      <c r="B197" s="181"/>
      <c r="C197" s="226" t="s">
        <v>324</v>
      </c>
      <c r="D197" s="227"/>
      <c r="E197" s="182">
        <v>58.881999999999998</v>
      </c>
      <c r="F197" s="183"/>
      <c r="G197" s="184"/>
      <c r="M197" s="180" t="s">
        <v>324</v>
      </c>
      <c r="O197" s="170"/>
    </row>
    <row r="198" spans="1:104">
      <c r="A198" s="178"/>
      <c r="B198" s="181"/>
      <c r="C198" s="226" t="s">
        <v>325</v>
      </c>
      <c r="D198" s="227"/>
      <c r="E198" s="182">
        <v>45.665999999999997</v>
      </c>
      <c r="F198" s="183"/>
      <c r="G198" s="184"/>
      <c r="M198" s="180" t="s">
        <v>325</v>
      </c>
      <c r="O198" s="170"/>
    </row>
    <row r="199" spans="1:104">
      <c r="A199" s="178"/>
      <c r="B199" s="181"/>
      <c r="C199" s="226" t="s">
        <v>326</v>
      </c>
      <c r="D199" s="227"/>
      <c r="E199" s="182">
        <v>40.485999999999997</v>
      </c>
      <c r="F199" s="183"/>
      <c r="G199" s="184"/>
      <c r="M199" s="180" t="s">
        <v>326</v>
      </c>
      <c r="O199" s="170"/>
    </row>
    <row r="200" spans="1:104">
      <c r="A200" s="178"/>
      <c r="B200" s="181"/>
      <c r="C200" s="226" t="s">
        <v>327</v>
      </c>
      <c r="D200" s="227"/>
      <c r="E200" s="182">
        <v>7.9089999999999998</v>
      </c>
      <c r="F200" s="183"/>
      <c r="G200" s="184"/>
      <c r="M200" s="180" t="s">
        <v>327</v>
      </c>
      <c r="O200" s="170"/>
    </row>
    <row r="201" spans="1:104">
      <c r="A201" s="171">
        <v>71</v>
      </c>
      <c r="B201" s="172" t="s">
        <v>328</v>
      </c>
      <c r="C201" s="173" t="s">
        <v>329</v>
      </c>
      <c r="D201" s="174" t="s">
        <v>104</v>
      </c>
      <c r="E201" s="175">
        <v>1.5</v>
      </c>
      <c r="F201" s="175">
        <v>0</v>
      </c>
      <c r="G201" s="176">
        <f>E201*F201</f>
        <v>0</v>
      </c>
      <c r="O201" s="170">
        <v>2</v>
      </c>
      <c r="AA201" s="146">
        <v>1</v>
      </c>
      <c r="AB201" s="146">
        <v>7</v>
      </c>
      <c r="AC201" s="146">
        <v>7</v>
      </c>
      <c r="AZ201" s="146">
        <v>2</v>
      </c>
      <c r="BA201" s="146">
        <f>IF(AZ201=1,G201,0)</f>
        <v>0</v>
      </c>
      <c r="BB201" s="146">
        <f>IF(AZ201=2,G201,0)</f>
        <v>0</v>
      </c>
      <c r="BC201" s="146">
        <f>IF(AZ201=3,G201,0)</f>
        <v>0</v>
      </c>
      <c r="BD201" s="146">
        <f>IF(AZ201=4,G201,0)</f>
        <v>0</v>
      </c>
      <c r="BE201" s="146">
        <f>IF(AZ201=5,G201,0)</f>
        <v>0</v>
      </c>
      <c r="CA201" s="177">
        <v>1</v>
      </c>
      <c r="CB201" s="177">
        <v>7</v>
      </c>
      <c r="CZ201" s="146">
        <v>1.2999999999999999E-4</v>
      </c>
    </row>
    <row r="202" spans="1:104">
      <c r="A202" s="171">
        <v>72</v>
      </c>
      <c r="B202" s="172" t="s">
        <v>330</v>
      </c>
      <c r="C202" s="173" t="s">
        <v>331</v>
      </c>
      <c r="D202" s="174" t="s">
        <v>104</v>
      </c>
      <c r="E202" s="175">
        <v>203.24299999999999</v>
      </c>
      <c r="F202" s="175">
        <v>0</v>
      </c>
      <c r="G202" s="176">
        <f>E202*F202</f>
        <v>0</v>
      </c>
      <c r="O202" s="170">
        <v>2</v>
      </c>
      <c r="AA202" s="146">
        <v>1</v>
      </c>
      <c r="AB202" s="146">
        <v>7</v>
      </c>
      <c r="AC202" s="146">
        <v>7</v>
      </c>
      <c r="AZ202" s="146">
        <v>2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7">
        <v>1</v>
      </c>
      <c r="CB202" s="177">
        <v>7</v>
      </c>
      <c r="CZ202" s="146">
        <v>1.4999999999999999E-4</v>
      </c>
    </row>
    <row r="203" spans="1:104">
      <c r="A203" s="185"/>
      <c r="B203" s="186" t="s">
        <v>73</v>
      </c>
      <c r="C203" s="187" t="str">
        <f>CONCATENATE(B193," ",C193)</f>
        <v>784 Malby</v>
      </c>
      <c r="D203" s="188"/>
      <c r="E203" s="189"/>
      <c r="F203" s="190"/>
      <c r="G203" s="191">
        <f>SUM(G193:G202)</f>
        <v>0</v>
      </c>
      <c r="O203" s="170">
        <v>4</v>
      </c>
      <c r="BA203" s="192">
        <f>SUM(BA193:BA202)</f>
        <v>0</v>
      </c>
      <c r="BB203" s="192">
        <f>SUM(BB193:BB202)</f>
        <v>0</v>
      </c>
      <c r="BC203" s="192">
        <f>SUM(BC193:BC202)</f>
        <v>0</v>
      </c>
      <c r="BD203" s="192">
        <f>SUM(BD193:BD202)</f>
        <v>0</v>
      </c>
      <c r="BE203" s="192">
        <f>SUM(BE193:BE202)</f>
        <v>0</v>
      </c>
    </row>
    <row r="204" spans="1:104">
      <c r="A204" s="163" t="s">
        <v>72</v>
      </c>
      <c r="B204" s="164" t="s">
        <v>332</v>
      </c>
      <c r="C204" s="165" t="s">
        <v>333</v>
      </c>
      <c r="D204" s="166"/>
      <c r="E204" s="167"/>
      <c r="F204" s="167"/>
      <c r="G204" s="168"/>
      <c r="H204" s="169"/>
      <c r="I204" s="169"/>
      <c r="O204" s="170">
        <v>1</v>
      </c>
    </row>
    <row r="205" spans="1:104">
      <c r="A205" s="171">
        <v>73</v>
      </c>
      <c r="B205" s="172" t="s">
        <v>334</v>
      </c>
      <c r="C205" s="173" t="s">
        <v>335</v>
      </c>
      <c r="D205" s="174" t="s">
        <v>140</v>
      </c>
      <c r="E205" s="175">
        <v>19.880307500000001</v>
      </c>
      <c r="F205" s="175">
        <v>0</v>
      </c>
      <c r="G205" s="176">
        <f t="shared" ref="G205:G210" si="0">E205*F205</f>
        <v>0</v>
      </c>
      <c r="O205" s="170">
        <v>2</v>
      </c>
      <c r="AA205" s="146">
        <v>8</v>
      </c>
      <c r="AB205" s="146">
        <v>0</v>
      </c>
      <c r="AC205" s="146">
        <v>3</v>
      </c>
      <c r="AZ205" s="146">
        <v>1</v>
      </c>
      <c r="BA205" s="146">
        <f t="shared" ref="BA205:BA210" si="1">IF(AZ205=1,G205,0)</f>
        <v>0</v>
      </c>
      <c r="BB205" s="146">
        <f t="shared" ref="BB205:BB210" si="2">IF(AZ205=2,G205,0)</f>
        <v>0</v>
      </c>
      <c r="BC205" s="146">
        <f t="shared" ref="BC205:BC210" si="3">IF(AZ205=3,G205,0)</f>
        <v>0</v>
      </c>
      <c r="BD205" s="146">
        <f t="shared" ref="BD205:BD210" si="4">IF(AZ205=4,G205,0)</f>
        <v>0</v>
      </c>
      <c r="BE205" s="146">
        <f t="shared" ref="BE205:BE210" si="5">IF(AZ205=5,G205,0)</f>
        <v>0</v>
      </c>
      <c r="CA205" s="177">
        <v>8</v>
      </c>
      <c r="CB205" s="177">
        <v>0</v>
      </c>
      <c r="CZ205" s="146">
        <v>0</v>
      </c>
    </row>
    <row r="206" spans="1:104">
      <c r="A206" s="171">
        <v>74</v>
      </c>
      <c r="B206" s="172" t="s">
        <v>336</v>
      </c>
      <c r="C206" s="173" t="s">
        <v>337</v>
      </c>
      <c r="D206" s="174" t="s">
        <v>140</v>
      </c>
      <c r="E206" s="175">
        <v>278.32430499999998</v>
      </c>
      <c r="F206" s="175">
        <v>0</v>
      </c>
      <c r="G206" s="176">
        <f t="shared" si="0"/>
        <v>0</v>
      </c>
      <c r="O206" s="170">
        <v>2</v>
      </c>
      <c r="AA206" s="146">
        <v>8</v>
      </c>
      <c r="AB206" s="146">
        <v>0</v>
      </c>
      <c r="AC206" s="146">
        <v>3</v>
      </c>
      <c r="AZ206" s="146">
        <v>1</v>
      </c>
      <c r="BA206" s="146">
        <f t="shared" si="1"/>
        <v>0</v>
      </c>
      <c r="BB206" s="146">
        <f t="shared" si="2"/>
        <v>0</v>
      </c>
      <c r="BC206" s="146">
        <f t="shared" si="3"/>
        <v>0</v>
      </c>
      <c r="BD206" s="146">
        <f t="shared" si="4"/>
        <v>0</v>
      </c>
      <c r="BE206" s="146">
        <f t="shared" si="5"/>
        <v>0</v>
      </c>
      <c r="CA206" s="177">
        <v>8</v>
      </c>
      <c r="CB206" s="177">
        <v>0</v>
      </c>
      <c r="CZ206" s="146">
        <v>0</v>
      </c>
    </row>
    <row r="207" spans="1:104">
      <c r="A207" s="171">
        <v>75</v>
      </c>
      <c r="B207" s="172" t="s">
        <v>338</v>
      </c>
      <c r="C207" s="173" t="s">
        <v>339</v>
      </c>
      <c r="D207" s="174" t="s">
        <v>140</v>
      </c>
      <c r="E207" s="175">
        <v>19.880307500000001</v>
      </c>
      <c r="F207" s="175">
        <v>0</v>
      </c>
      <c r="G207" s="176">
        <f t="shared" si="0"/>
        <v>0</v>
      </c>
      <c r="O207" s="170">
        <v>2</v>
      </c>
      <c r="AA207" s="146">
        <v>8</v>
      </c>
      <c r="AB207" s="146">
        <v>0</v>
      </c>
      <c r="AC207" s="146">
        <v>3</v>
      </c>
      <c r="AZ207" s="146">
        <v>1</v>
      </c>
      <c r="BA207" s="146">
        <f t="shared" si="1"/>
        <v>0</v>
      </c>
      <c r="BB207" s="146">
        <f t="shared" si="2"/>
        <v>0</v>
      </c>
      <c r="BC207" s="146">
        <f t="shared" si="3"/>
        <v>0</v>
      </c>
      <c r="BD207" s="146">
        <f t="shared" si="4"/>
        <v>0</v>
      </c>
      <c r="BE207" s="146">
        <f t="shared" si="5"/>
        <v>0</v>
      </c>
      <c r="CA207" s="177">
        <v>8</v>
      </c>
      <c r="CB207" s="177">
        <v>0</v>
      </c>
      <c r="CZ207" s="146">
        <v>0</v>
      </c>
    </row>
    <row r="208" spans="1:104">
      <c r="A208" s="171">
        <v>76</v>
      </c>
      <c r="B208" s="172" t="s">
        <v>340</v>
      </c>
      <c r="C208" s="173" t="s">
        <v>341</v>
      </c>
      <c r="D208" s="174" t="s">
        <v>140</v>
      </c>
      <c r="E208" s="175">
        <v>99.401537500000003</v>
      </c>
      <c r="F208" s="175">
        <v>0</v>
      </c>
      <c r="G208" s="176">
        <f t="shared" si="0"/>
        <v>0</v>
      </c>
      <c r="O208" s="170">
        <v>2</v>
      </c>
      <c r="AA208" s="146">
        <v>8</v>
      </c>
      <c r="AB208" s="146">
        <v>0</v>
      </c>
      <c r="AC208" s="146">
        <v>3</v>
      </c>
      <c r="AZ208" s="146">
        <v>1</v>
      </c>
      <c r="BA208" s="146">
        <f t="shared" si="1"/>
        <v>0</v>
      </c>
      <c r="BB208" s="146">
        <f t="shared" si="2"/>
        <v>0</v>
      </c>
      <c r="BC208" s="146">
        <f t="shared" si="3"/>
        <v>0</v>
      </c>
      <c r="BD208" s="146">
        <f t="shared" si="4"/>
        <v>0</v>
      </c>
      <c r="BE208" s="146">
        <f t="shared" si="5"/>
        <v>0</v>
      </c>
      <c r="CA208" s="177">
        <v>8</v>
      </c>
      <c r="CB208" s="177">
        <v>0</v>
      </c>
      <c r="CZ208" s="146">
        <v>0</v>
      </c>
    </row>
    <row r="209" spans="1:104">
      <c r="A209" s="171">
        <v>77</v>
      </c>
      <c r="B209" s="172" t="s">
        <v>342</v>
      </c>
      <c r="C209" s="173" t="s">
        <v>343</v>
      </c>
      <c r="D209" s="174" t="s">
        <v>140</v>
      </c>
      <c r="E209" s="175">
        <v>19.880307500000001</v>
      </c>
      <c r="F209" s="175">
        <v>0</v>
      </c>
      <c r="G209" s="176">
        <f t="shared" si="0"/>
        <v>0</v>
      </c>
      <c r="O209" s="170">
        <v>2</v>
      </c>
      <c r="AA209" s="146">
        <v>8</v>
      </c>
      <c r="AB209" s="146">
        <v>0</v>
      </c>
      <c r="AC209" s="146">
        <v>3</v>
      </c>
      <c r="AZ209" s="146">
        <v>1</v>
      </c>
      <c r="BA209" s="146">
        <f t="shared" si="1"/>
        <v>0</v>
      </c>
      <c r="BB209" s="146">
        <f t="shared" si="2"/>
        <v>0</v>
      </c>
      <c r="BC209" s="146">
        <f t="shared" si="3"/>
        <v>0</v>
      </c>
      <c r="BD209" s="146">
        <f t="shared" si="4"/>
        <v>0</v>
      </c>
      <c r="BE209" s="146">
        <f t="shared" si="5"/>
        <v>0</v>
      </c>
      <c r="CA209" s="177">
        <v>8</v>
      </c>
      <c r="CB209" s="177">
        <v>0</v>
      </c>
      <c r="CZ209" s="146">
        <v>0</v>
      </c>
    </row>
    <row r="210" spans="1:104">
      <c r="A210" s="171">
        <v>78</v>
      </c>
      <c r="B210" s="172" t="s">
        <v>344</v>
      </c>
      <c r="C210" s="173" t="s">
        <v>345</v>
      </c>
      <c r="D210" s="174" t="s">
        <v>140</v>
      </c>
      <c r="E210" s="175">
        <v>19.880307500000001</v>
      </c>
      <c r="F210" s="175">
        <v>0</v>
      </c>
      <c r="G210" s="176">
        <f t="shared" si="0"/>
        <v>0</v>
      </c>
      <c r="O210" s="170">
        <v>2</v>
      </c>
      <c r="AA210" s="146">
        <v>8</v>
      </c>
      <c r="AB210" s="146">
        <v>0</v>
      </c>
      <c r="AC210" s="146">
        <v>3</v>
      </c>
      <c r="AZ210" s="146">
        <v>1</v>
      </c>
      <c r="BA210" s="146">
        <f t="shared" si="1"/>
        <v>0</v>
      </c>
      <c r="BB210" s="146">
        <f t="shared" si="2"/>
        <v>0</v>
      </c>
      <c r="BC210" s="146">
        <f t="shared" si="3"/>
        <v>0</v>
      </c>
      <c r="BD210" s="146">
        <f t="shared" si="4"/>
        <v>0</v>
      </c>
      <c r="BE210" s="146">
        <f t="shared" si="5"/>
        <v>0</v>
      </c>
      <c r="CA210" s="177">
        <v>8</v>
      </c>
      <c r="CB210" s="177">
        <v>0</v>
      </c>
      <c r="CZ210" s="146">
        <v>0</v>
      </c>
    </row>
    <row r="211" spans="1:104">
      <c r="A211" s="185"/>
      <c r="B211" s="186" t="s">
        <v>73</v>
      </c>
      <c r="C211" s="187" t="str">
        <f>CONCATENATE(B204," ",C204)</f>
        <v>D96 Přesuny suti a vybouraných hmot</v>
      </c>
      <c r="D211" s="188"/>
      <c r="E211" s="189"/>
      <c r="F211" s="190"/>
      <c r="G211" s="191">
        <f>SUM(G204:G210)</f>
        <v>0</v>
      </c>
      <c r="O211" s="170">
        <v>4</v>
      </c>
      <c r="BA211" s="192">
        <f>SUM(BA204:BA210)</f>
        <v>0</v>
      </c>
      <c r="BB211" s="192">
        <f>SUM(BB204:BB210)</f>
        <v>0</v>
      </c>
      <c r="BC211" s="192">
        <f>SUM(BC204:BC210)</f>
        <v>0</v>
      </c>
      <c r="BD211" s="192">
        <f>SUM(BD204:BD210)</f>
        <v>0</v>
      </c>
      <c r="BE211" s="192">
        <f>SUM(BE204:BE210)</f>
        <v>0</v>
      </c>
    </row>
    <row r="212" spans="1:104">
      <c r="E212" s="146"/>
    </row>
    <row r="213" spans="1:104">
      <c r="E213" s="146"/>
    </row>
    <row r="214" spans="1:104">
      <c r="E214" s="146"/>
    </row>
    <row r="215" spans="1:104">
      <c r="E215" s="146"/>
    </row>
    <row r="216" spans="1:104">
      <c r="E216" s="146"/>
    </row>
    <row r="217" spans="1:104">
      <c r="E217" s="146"/>
    </row>
    <row r="218" spans="1:104">
      <c r="E218" s="146"/>
    </row>
    <row r="219" spans="1:104">
      <c r="E219" s="146"/>
    </row>
    <row r="220" spans="1:104">
      <c r="E220" s="146"/>
    </row>
    <row r="221" spans="1:104">
      <c r="E221" s="146"/>
    </row>
    <row r="222" spans="1:104">
      <c r="E222" s="146"/>
    </row>
    <row r="223" spans="1:104">
      <c r="E223" s="146"/>
    </row>
    <row r="224" spans="1:104">
      <c r="E224" s="146"/>
    </row>
    <row r="225" spans="1:7">
      <c r="E225" s="146"/>
    </row>
    <row r="226" spans="1:7">
      <c r="E226" s="146"/>
    </row>
    <row r="227" spans="1:7">
      <c r="E227" s="146"/>
    </row>
    <row r="228" spans="1:7">
      <c r="E228" s="146"/>
    </row>
    <row r="229" spans="1:7">
      <c r="E229" s="146"/>
    </row>
    <row r="230" spans="1:7">
      <c r="E230" s="146"/>
    </row>
    <row r="231" spans="1:7">
      <c r="E231" s="146"/>
    </row>
    <row r="232" spans="1:7">
      <c r="E232" s="146"/>
    </row>
    <row r="233" spans="1:7">
      <c r="E233" s="146"/>
    </row>
    <row r="234" spans="1:7">
      <c r="E234" s="146"/>
    </row>
    <row r="235" spans="1:7">
      <c r="A235" s="193"/>
      <c r="B235" s="193"/>
      <c r="C235" s="193"/>
      <c r="D235" s="193"/>
      <c r="E235" s="193"/>
      <c r="F235" s="193"/>
      <c r="G235" s="193"/>
    </row>
    <row r="236" spans="1:7">
      <c r="A236" s="193"/>
      <c r="B236" s="193"/>
      <c r="C236" s="193"/>
      <c r="D236" s="193"/>
      <c r="E236" s="193"/>
      <c r="F236" s="193"/>
      <c r="G236" s="193"/>
    </row>
    <row r="237" spans="1:7">
      <c r="A237" s="193"/>
      <c r="B237" s="193"/>
      <c r="C237" s="193"/>
      <c r="D237" s="193"/>
      <c r="E237" s="193"/>
      <c r="F237" s="193"/>
      <c r="G237" s="193"/>
    </row>
    <row r="238" spans="1:7">
      <c r="A238" s="193"/>
      <c r="B238" s="193"/>
      <c r="C238" s="193"/>
      <c r="D238" s="193"/>
      <c r="E238" s="193"/>
      <c r="F238" s="193"/>
      <c r="G238" s="193"/>
    </row>
    <row r="239" spans="1:7">
      <c r="E239" s="146"/>
    </row>
    <row r="240" spans="1:7">
      <c r="E240" s="146"/>
    </row>
    <row r="241" spans="5:5">
      <c r="E241" s="146"/>
    </row>
    <row r="242" spans="5:5">
      <c r="E242" s="146"/>
    </row>
    <row r="243" spans="5:5">
      <c r="E243" s="146"/>
    </row>
    <row r="244" spans="5:5">
      <c r="E244" s="146"/>
    </row>
    <row r="245" spans="5:5">
      <c r="E245" s="146"/>
    </row>
    <row r="246" spans="5:5">
      <c r="E246" s="146"/>
    </row>
    <row r="247" spans="5:5">
      <c r="E247" s="146"/>
    </row>
    <row r="248" spans="5:5">
      <c r="E248" s="146"/>
    </row>
    <row r="249" spans="5:5">
      <c r="E249" s="146"/>
    </row>
    <row r="250" spans="5:5">
      <c r="E250" s="146"/>
    </row>
    <row r="251" spans="5:5">
      <c r="E251" s="146"/>
    </row>
    <row r="252" spans="5:5">
      <c r="E252" s="146"/>
    </row>
    <row r="253" spans="5:5">
      <c r="E253" s="146"/>
    </row>
    <row r="254" spans="5:5">
      <c r="E254" s="146"/>
    </row>
    <row r="255" spans="5:5">
      <c r="E255" s="146"/>
    </row>
    <row r="256" spans="5:5">
      <c r="E256" s="146"/>
    </row>
    <row r="257" spans="1:7">
      <c r="E257" s="146"/>
    </row>
    <row r="258" spans="1:7">
      <c r="E258" s="146"/>
    </row>
    <row r="259" spans="1:7">
      <c r="E259" s="146"/>
    </row>
    <row r="260" spans="1:7">
      <c r="E260" s="146"/>
    </row>
    <row r="261" spans="1:7">
      <c r="E261" s="146"/>
    </row>
    <row r="262" spans="1:7">
      <c r="E262" s="146"/>
    </row>
    <row r="263" spans="1:7">
      <c r="E263" s="146"/>
    </row>
    <row r="264" spans="1:7">
      <c r="E264" s="146"/>
    </row>
    <row r="265" spans="1:7">
      <c r="E265" s="146"/>
    </row>
    <row r="266" spans="1:7">
      <c r="E266" s="146"/>
    </row>
    <row r="267" spans="1:7">
      <c r="E267" s="146"/>
    </row>
    <row r="268" spans="1:7">
      <c r="E268" s="146"/>
    </row>
    <row r="269" spans="1:7">
      <c r="E269" s="146"/>
    </row>
    <row r="270" spans="1:7">
      <c r="A270" s="194"/>
      <c r="B270" s="194"/>
    </row>
    <row r="271" spans="1:7">
      <c r="A271" s="193"/>
      <c r="B271" s="193"/>
      <c r="C271" s="196"/>
      <c r="D271" s="196"/>
      <c r="E271" s="197"/>
      <c r="F271" s="196"/>
      <c r="G271" s="198"/>
    </row>
    <row r="272" spans="1:7">
      <c r="A272" s="199"/>
      <c r="B272" s="199"/>
      <c r="C272" s="193"/>
      <c r="D272" s="193"/>
      <c r="E272" s="200"/>
      <c r="F272" s="193"/>
      <c r="G272" s="193"/>
    </row>
    <row r="273" spans="1:7">
      <c r="A273" s="193"/>
      <c r="B273" s="193"/>
      <c r="C273" s="193"/>
      <c r="D273" s="193"/>
      <c r="E273" s="200"/>
      <c r="F273" s="193"/>
      <c r="G273" s="193"/>
    </row>
    <row r="274" spans="1:7">
      <c r="A274" s="193"/>
      <c r="B274" s="193"/>
      <c r="C274" s="193"/>
      <c r="D274" s="193"/>
      <c r="E274" s="200"/>
      <c r="F274" s="193"/>
      <c r="G274" s="193"/>
    </row>
    <row r="275" spans="1:7">
      <c r="A275" s="193"/>
      <c r="B275" s="193"/>
      <c r="C275" s="193"/>
      <c r="D275" s="193"/>
      <c r="E275" s="200"/>
      <c r="F275" s="193"/>
      <c r="G275" s="193"/>
    </row>
    <row r="276" spans="1:7">
      <c r="A276" s="193"/>
      <c r="B276" s="193"/>
      <c r="C276" s="193"/>
      <c r="D276" s="193"/>
      <c r="E276" s="200"/>
      <c r="F276" s="193"/>
      <c r="G276" s="193"/>
    </row>
    <row r="277" spans="1:7">
      <c r="A277" s="193"/>
      <c r="B277" s="193"/>
      <c r="C277" s="193"/>
      <c r="D277" s="193"/>
      <c r="E277" s="200"/>
      <c r="F277" s="193"/>
      <c r="G277" s="193"/>
    </row>
    <row r="278" spans="1:7">
      <c r="A278" s="193"/>
      <c r="B278" s="193"/>
      <c r="C278" s="193"/>
      <c r="D278" s="193"/>
      <c r="E278" s="200"/>
      <c r="F278" s="193"/>
      <c r="G278" s="193"/>
    </row>
    <row r="279" spans="1:7">
      <c r="A279" s="193"/>
      <c r="B279" s="193"/>
      <c r="C279" s="193"/>
      <c r="D279" s="193"/>
      <c r="E279" s="200"/>
      <c r="F279" s="193"/>
      <c r="G279" s="193"/>
    </row>
    <row r="280" spans="1:7">
      <c r="A280" s="193"/>
      <c r="B280" s="193"/>
      <c r="C280" s="193"/>
      <c r="D280" s="193"/>
      <c r="E280" s="200"/>
      <c r="F280" s="193"/>
      <c r="G280" s="193"/>
    </row>
    <row r="281" spans="1:7">
      <c r="A281" s="193"/>
      <c r="B281" s="193"/>
      <c r="C281" s="193"/>
      <c r="D281" s="193"/>
      <c r="E281" s="200"/>
      <c r="F281" s="193"/>
      <c r="G281" s="193"/>
    </row>
    <row r="282" spans="1:7">
      <c r="A282" s="193"/>
      <c r="B282" s="193"/>
      <c r="C282" s="193"/>
      <c r="D282" s="193"/>
      <c r="E282" s="200"/>
      <c r="F282" s="193"/>
      <c r="G282" s="193"/>
    </row>
    <row r="283" spans="1:7">
      <c r="A283" s="193"/>
      <c r="B283" s="193"/>
      <c r="C283" s="193"/>
      <c r="D283" s="193"/>
      <c r="E283" s="200"/>
      <c r="F283" s="193"/>
      <c r="G283" s="193"/>
    </row>
    <row r="284" spans="1:7">
      <c r="A284" s="193"/>
      <c r="B284" s="193"/>
      <c r="C284" s="193"/>
      <c r="D284" s="193"/>
      <c r="E284" s="200"/>
      <c r="F284" s="193"/>
      <c r="G284" s="193"/>
    </row>
  </sheetData>
  <mergeCells count="85">
    <mergeCell ref="C28:D28"/>
    <mergeCell ref="A1:G1"/>
    <mergeCell ref="A3:B3"/>
    <mergeCell ref="A4:B4"/>
    <mergeCell ref="E4:G4"/>
    <mergeCell ref="C9:G9"/>
    <mergeCell ref="C11:G11"/>
    <mergeCell ref="C13:D13"/>
    <mergeCell ref="C15:G15"/>
    <mergeCell ref="C16:D16"/>
    <mergeCell ref="C23:D23"/>
    <mergeCell ref="C25:D25"/>
    <mergeCell ref="C26:D26"/>
    <mergeCell ref="C27:D27"/>
    <mergeCell ref="C54:D54"/>
    <mergeCell ref="C56:D56"/>
    <mergeCell ref="C30:G30"/>
    <mergeCell ref="C31:D31"/>
    <mergeCell ref="C32:D32"/>
    <mergeCell ref="C33:D33"/>
    <mergeCell ref="C35:D35"/>
    <mergeCell ref="C44:D44"/>
    <mergeCell ref="C46:D46"/>
    <mergeCell ref="C48:D48"/>
    <mergeCell ref="C50:D50"/>
    <mergeCell ref="C52:D52"/>
    <mergeCell ref="C81:D81"/>
    <mergeCell ref="C83:D83"/>
    <mergeCell ref="C58:D58"/>
    <mergeCell ref="C60:D60"/>
    <mergeCell ref="C64:D64"/>
    <mergeCell ref="C68:G68"/>
    <mergeCell ref="C72:D72"/>
    <mergeCell ref="C74:D74"/>
    <mergeCell ref="C76:D76"/>
    <mergeCell ref="C79:D79"/>
    <mergeCell ref="C115:D115"/>
    <mergeCell ref="C118:G118"/>
    <mergeCell ref="C98:D98"/>
    <mergeCell ref="C100:D100"/>
    <mergeCell ref="C84:D84"/>
    <mergeCell ref="C86:D86"/>
    <mergeCell ref="C91:D91"/>
    <mergeCell ref="C104:D104"/>
    <mergeCell ref="C106:D106"/>
    <mergeCell ref="C108:D108"/>
    <mergeCell ref="C113:G113"/>
    <mergeCell ref="C114:G114"/>
    <mergeCell ref="C144:G144"/>
    <mergeCell ref="C145:G145"/>
    <mergeCell ref="C146:D146"/>
    <mergeCell ref="C123:D123"/>
    <mergeCell ref="C124:D124"/>
    <mergeCell ref="C128:D128"/>
    <mergeCell ref="C130:D130"/>
    <mergeCell ref="C135:D135"/>
    <mergeCell ref="C136:D136"/>
    <mergeCell ref="C139:G139"/>
    <mergeCell ref="C140:D140"/>
    <mergeCell ref="C143:G143"/>
    <mergeCell ref="C158:D158"/>
    <mergeCell ref="C160:D160"/>
    <mergeCell ref="C165:D165"/>
    <mergeCell ref="C149:G149"/>
    <mergeCell ref="C150:G150"/>
    <mergeCell ref="C151:G151"/>
    <mergeCell ref="C152:G152"/>
    <mergeCell ref="C153:D153"/>
    <mergeCell ref="C180:D180"/>
    <mergeCell ref="C184:D184"/>
    <mergeCell ref="C189:D189"/>
    <mergeCell ref="C191:D191"/>
    <mergeCell ref="C170:D170"/>
    <mergeCell ref="C171:D171"/>
    <mergeCell ref="C172:D172"/>
    <mergeCell ref="C173:D173"/>
    <mergeCell ref="C175:D175"/>
    <mergeCell ref="C176:D176"/>
    <mergeCell ref="C177:D177"/>
    <mergeCell ref="C179:D179"/>
    <mergeCell ref="C196:D196"/>
    <mergeCell ref="C197:D197"/>
    <mergeCell ref="C198:D198"/>
    <mergeCell ref="C199:D199"/>
    <mergeCell ref="C200:D20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2016-11-29T08:33:54Z</dcterms:created>
  <dcterms:modified xsi:type="dcterms:W3CDTF">2016-11-29T09:00:07Z</dcterms:modified>
</cp:coreProperties>
</file>